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060" windowHeight="9015" activeTab="0"/>
  </bookViews>
  <sheets>
    <sheet name="Tabelle1" sheetId="1" r:id="rId1"/>
    <sheet name="Forsteralm2015" sheetId="2" r:id="rId2"/>
    <sheet name="Forsteralm2014" sheetId="3" r:id="rId3"/>
    <sheet name="Tabelle3" sheetId="4" r:id="rId4"/>
  </sheets>
  <definedNames>
    <definedName name="_xlnm.Print_Area" localSheetId="0">'Tabelle1'!$A$1:$M$46</definedName>
  </definedNames>
  <calcPr fullCalcOnLoad="1"/>
</workbook>
</file>

<file path=xl/sharedStrings.xml><?xml version="1.0" encoding="utf-8"?>
<sst xmlns="http://schemas.openxmlformats.org/spreadsheetml/2006/main" count="237" uniqueCount="84">
  <si>
    <t>Lustbarkeitsabgabe-Abrechnung</t>
  </si>
  <si>
    <t>Art der Veranstaltung:</t>
  </si>
  <si>
    <t>Ort der Veranstaltung:</t>
  </si>
  <si>
    <t>Tag der Veranstaltung:</t>
  </si>
  <si>
    <t>Festsetzung der Abgabe:</t>
  </si>
  <si>
    <t>a) Kartenabgabe (§§ 7-12 des Lustbarkeitsabgabegesetzes)</t>
  </si>
  <si>
    <t>Kartenstand</t>
  </si>
  <si>
    <t>anfänglich</t>
  </si>
  <si>
    <t>schließlich</t>
  </si>
  <si>
    <t>Anzahl der</t>
  </si>
  <si>
    <t>verkauften Karten</t>
  </si>
  <si>
    <t>brutto</t>
  </si>
  <si>
    <t>Gesamterlös aus</t>
  </si>
  <si>
    <t>Abzüge</t>
  </si>
  <si>
    <t>Umsatzsteuer</t>
  </si>
  <si>
    <t>9,09 % von Spalte 6</t>
  </si>
  <si>
    <t>für Lustbarkeit</t>
  </si>
  <si>
    <t>Spalte 7 bis 9</t>
  </si>
  <si>
    <t>Lustbarkeitsabgabeberechnung</t>
  </si>
  <si>
    <t>Gesamterlös vermindert um die Abzüge (Sp.6 abz. Sp.10)</t>
  </si>
  <si>
    <t>Hebesatz %</t>
  </si>
  <si>
    <t>b) Pauschalabgabe (§§ 14-22 des Lustbarkeitsabgabegesetzes):</t>
  </si>
  <si>
    <t>1. Nach der Roheinnahme (§ 15)</t>
  </si>
  <si>
    <t>2. Nach dem Vielfachen des Einzelpreises (§ 16)</t>
  </si>
  <si>
    <t>3. Nach dem Werte (§ 17)</t>
  </si>
  <si>
    <t>4. Nach der Zahl der Mitwirkenden (§ 18)</t>
  </si>
  <si>
    <t>5. Nach der Größe des benützten Raumes (§ 19 lit.a)</t>
  </si>
  <si>
    <t>7. Für den Betrieb von Kegelbahnen usw. (§ 20)</t>
  </si>
  <si>
    <t>c) Sonstiges (§§ 23 und 24 des Lustbarkeitsabgabegesetzes)</t>
  </si>
  <si>
    <t>Teilsumme</t>
  </si>
  <si>
    <t>Übertrag Spalte 13</t>
  </si>
  <si>
    <t>Summe</t>
  </si>
  <si>
    <t>davon 20 v.H.</t>
  </si>
  <si>
    <t>Übertrag Spalte 9</t>
  </si>
  <si>
    <t>Unterschrift des Abgabepflichtigen</t>
  </si>
  <si>
    <t>Buchungsnummer</t>
  </si>
  <si>
    <t>Unterschrift des feststellenden Gemeindebediensteten</t>
  </si>
  <si>
    <t>Multiplikator (Schlüsselzahl) bei einem Hebesatz von</t>
  </si>
  <si>
    <t>10 v. H. =</t>
  </si>
  <si>
    <t>15 v. H. =</t>
  </si>
  <si>
    <t>20 v. H. =</t>
  </si>
  <si>
    <t>25 v. H. =</t>
  </si>
  <si>
    <t>30 v. H. =</t>
  </si>
  <si>
    <t>Karten-preis</t>
  </si>
  <si>
    <t>Kartenverkauf (Bemessungs-grundlage für Umsatzsteuer)</t>
  </si>
  <si>
    <t>Name und Anschrift</t>
  </si>
  <si>
    <t>des Veranstalters:</t>
  </si>
  <si>
    <t>Gesamt-abzüge</t>
  </si>
  <si>
    <t>Lustbarkeits-abgabe</t>
  </si>
  <si>
    <t>Lustbarkeits-abgabe:</t>
  </si>
  <si>
    <t>6. Für das Halten von Radioapp. u. Fernsehanlagen (§ 19 lit.b)</t>
  </si>
  <si>
    <t>Landes-abgabe</t>
  </si>
  <si>
    <t>Lustbarkeits-abgabe + Landesabgabe für Lustbarkeiten</t>
  </si>
  <si>
    <t>Platzgattung</t>
  </si>
  <si>
    <t>Bezirk Steyr-Land</t>
  </si>
  <si>
    <t>lfd. Nr. der Anmeldung:</t>
  </si>
  <si>
    <t>Verwaltungsabgabe Veranst.Bewilligung</t>
  </si>
  <si>
    <t>Marktgemeinde Gaflenz</t>
  </si>
  <si>
    <t>3334 Gaflenz, Markt 46</t>
  </si>
  <si>
    <t>http://www.gaflenz.at</t>
  </si>
  <si>
    <t>Tel.: 07353/205</t>
  </si>
  <si>
    <t>Fax: 07353/205-450</t>
  </si>
  <si>
    <t>E-Mail: gemeinde@gaflenz.ooe.gv.at</t>
  </si>
  <si>
    <t>VVK</t>
  </si>
  <si>
    <t>Lustbarkeitsabgabe-Abrechnung Veranstaltungen 2015</t>
  </si>
  <si>
    <t>GH Forsterau, Oberland 73, 3334 Gaflenz</t>
  </si>
  <si>
    <t>Werner Aschauer</t>
  </si>
  <si>
    <t>3365 Allhartsberg, Graben 5c</t>
  </si>
  <si>
    <t>Datum</t>
  </si>
  <si>
    <t>Veranstaltung</t>
  </si>
  <si>
    <t>Ö3-Disco</t>
  </si>
  <si>
    <t>AK</t>
  </si>
  <si>
    <t>Dirndl Clubbing</t>
  </si>
  <si>
    <t>Werner´s Closing Party</t>
  </si>
  <si>
    <t>Gesasmtsumme</t>
  </si>
  <si>
    <t>Für folgende Veranstaltungen wird keine Lustbarkeitsabgabe vorgeschrieben:
                                                          3.1.2015:  Ö3-Disco - fand wegen Stromausfall nicht statt
                                                        17.1.2015:  Alm Gaudi - kein Eintritt</t>
  </si>
  <si>
    <t>Lustbarkeitsabgabe-Abrechnung Veranstaltungen 2014</t>
  </si>
  <si>
    <t>Apres Ski Party</t>
  </si>
  <si>
    <t>Closing Party</t>
  </si>
  <si>
    <t>Summer Edition I</t>
  </si>
  <si>
    <t>Summer Edition II</t>
  </si>
  <si>
    <t>Saison Opening</t>
  </si>
  <si>
    <t>Gesamtsumme</t>
  </si>
  <si>
    <t>Für folgende Veranstaltungen wird keine Lustbarkeitsabgabe vorgeschrieben:
                                                                  15.03.2014: Forsteralm Danke-Party - hat nicht stattgefunden
                                                                 20.09.2014: Party like a Rockstar - kein Eintritt
                                                                  25.12.2014: XMAS Party - kein Eintritt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</si>
</sst>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%"/>
    <numFmt numFmtId="181" formatCode="d/\ mmmm\ yyyy"/>
  </numFmts>
  <fonts count="4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u val="single"/>
      <sz val="16"/>
      <name val="Arial Black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7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5" borderId="2" applyNumberFormat="0" applyAlignment="0" applyProtection="0"/>
    <xf numFmtId="41" fontId="0" fillId="0" borderId="0" applyFont="0" applyFill="0" applyBorder="0" applyAlignment="0" applyProtection="0"/>
    <xf numFmtId="0" fontId="35" fillId="26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9" applyNumberFormat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" fillId="0" borderId="0" xfId="0" applyFont="1" applyAlignment="1">
      <alignment horizontal="right"/>
    </xf>
    <xf numFmtId="180" fontId="0" fillId="0" borderId="0" xfId="0" applyNumberFormat="1" applyAlignment="1">
      <alignment/>
    </xf>
    <xf numFmtId="180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" fontId="0" fillId="0" borderId="16" xfId="0" applyNumberFormat="1" applyBorder="1" applyAlignment="1">
      <alignment/>
    </xf>
    <xf numFmtId="4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17" fontId="0" fillId="0" borderId="0" xfId="0" applyNumberFormat="1" applyFont="1" applyAlignment="1">
      <alignment horizontal="right"/>
    </xf>
    <xf numFmtId="3" fontId="0" fillId="0" borderId="16" xfId="0" applyNumberFormat="1" applyBorder="1" applyAlignment="1">
      <alignment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49" fontId="0" fillId="0" borderId="0" xfId="0" applyNumberFormat="1" applyAlignment="1">
      <alignment horizontal="right"/>
    </xf>
    <xf numFmtId="4" fontId="3" fillId="32" borderId="11" xfId="0" applyNumberFormat="1" applyFont="1" applyFill="1" applyBorder="1" applyAlignment="1">
      <alignment/>
    </xf>
    <xf numFmtId="0" fontId="10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/>
    </xf>
    <xf numFmtId="0" fontId="12" fillId="0" borderId="10" xfId="47" applyBorder="1" applyAlignment="1" applyProtection="1">
      <alignment/>
      <protection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0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4" fontId="13" fillId="0" borderId="11" xfId="0" applyNumberFormat="1" applyFont="1" applyBorder="1" applyAlignment="1">
      <alignment/>
    </xf>
    <xf numFmtId="0" fontId="0" fillId="33" borderId="16" xfId="0" applyFill="1" applyBorder="1" applyAlignment="1">
      <alignment/>
    </xf>
    <xf numFmtId="3" fontId="0" fillId="33" borderId="16" xfId="0" applyNumberFormat="1" applyFill="1" applyBorder="1" applyAlignment="1">
      <alignment/>
    </xf>
    <xf numFmtId="0" fontId="0" fillId="33" borderId="14" xfId="0" applyFill="1" applyBorder="1" applyAlignment="1">
      <alignment/>
    </xf>
    <xf numFmtId="4" fontId="0" fillId="33" borderId="16" xfId="0" applyNumberForma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4" fontId="0" fillId="33" borderId="11" xfId="0" applyNumberFormat="1" applyFill="1" applyBorder="1" applyAlignment="1">
      <alignment/>
    </xf>
    <xf numFmtId="0" fontId="13" fillId="33" borderId="11" xfId="0" applyFont="1" applyFill="1" applyBorder="1" applyAlignment="1">
      <alignment/>
    </xf>
    <xf numFmtId="4" fontId="13" fillId="33" borderId="11" xfId="0" applyNumberFormat="1" applyFont="1" applyFill="1" applyBorder="1" applyAlignment="1">
      <alignment/>
    </xf>
    <xf numFmtId="4" fontId="3" fillId="0" borderId="16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3" fillId="0" borderId="0" xfId="0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8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1" fontId="4" fillId="0" borderId="19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1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22" xfId="0" applyFont="1" applyBorder="1" applyAlignment="1">
      <alignment horizontal="left" wrapText="1"/>
    </xf>
    <xf numFmtId="0" fontId="0" fillId="0" borderId="21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14" fontId="0" fillId="33" borderId="11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57150</xdr:rowOff>
    </xdr:from>
    <xdr:to>
      <xdr:col>0</xdr:col>
      <xdr:colOff>942975</xdr:colOff>
      <xdr:row>3</xdr:row>
      <xdr:rowOff>152400</xdr:rowOff>
    </xdr:to>
    <xdr:pic>
      <xdr:nvPicPr>
        <xdr:cNvPr id="1" name="Picture 10" descr="Wappen_ohne_Hintergru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7150"/>
          <a:ext cx="514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0</xdr:col>
      <xdr:colOff>590550</xdr:colOff>
      <xdr:row>3</xdr:row>
      <xdr:rowOff>114300</xdr:rowOff>
    </xdr:to>
    <xdr:pic>
      <xdr:nvPicPr>
        <xdr:cNvPr id="1" name="Picture 10" descr="Wappen_ohne_Hintergru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514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0</xdr:col>
      <xdr:colOff>590550</xdr:colOff>
      <xdr:row>3</xdr:row>
      <xdr:rowOff>114300</xdr:rowOff>
    </xdr:to>
    <xdr:pic>
      <xdr:nvPicPr>
        <xdr:cNvPr id="1" name="Picture 10" descr="Wappen_ohne_Hintergru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514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aflenz.at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aflenz.at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aflenz.at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5" zoomScaleNormal="75" zoomScalePageLayoutView="0" workbookViewId="0" topLeftCell="A1">
      <selection activeCell="J12" sqref="J12:L12"/>
    </sheetView>
  </sheetViews>
  <sheetFormatPr defaultColWidth="11.421875" defaultRowHeight="12.75"/>
  <cols>
    <col min="1" max="1" width="20.7109375" style="0" customWidth="1"/>
    <col min="2" max="2" width="9.421875" style="0" customWidth="1"/>
    <col min="3" max="3" width="9.28125" style="0" customWidth="1"/>
    <col min="4" max="4" width="8.8515625" style="0" customWidth="1"/>
    <col min="5" max="5" width="9.00390625" style="0" customWidth="1"/>
    <col min="6" max="6" width="11.8515625" style="0" customWidth="1"/>
    <col min="7" max="7" width="9.7109375" style="0" customWidth="1"/>
    <col min="8" max="8" width="10.28125" style="0" customWidth="1"/>
    <col min="9" max="9" width="13.421875" style="0" customWidth="1"/>
    <col min="10" max="11" width="11.7109375" style="0" customWidth="1"/>
    <col min="12" max="12" width="9.421875" style="0" customWidth="1"/>
    <col min="13" max="13" width="12.7109375" style="0" customWidth="1"/>
  </cols>
  <sheetData>
    <row r="1" spans="2:13" ht="16.5">
      <c r="B1" s="38" t="s">
        <v>57</v>
      </c>
      <c r="C1" s="39"/>
      <c r="D1" s="39"/>
      <c r="M1" s="40">
        <f ca="1">TODAY()</f>
        <v>44826</v>
      </c>
    </row>
    <row r="2" spans="2:13" ht="12.75">
      <c r="B2" s="41" t="s">
        <v>54</v>
      </c>
      <c r="C2" s="42"/>
      <c r="D2" s="42"/>
      <c r="M2" s="1" t="s">
        <v>60</v>
      </c>
    </row>
    <row r="3" spans="2:13" ht="12.75">
      <c r="B3" s="43" t="s">
        <v>58</v>
      </c>
      <c r="C3" s="44"/>
      <c r="D3" s="44"/>
      <c r="M3" s="1" t="s">
        <v>61</v>
      </c>
    </row>
    <row r="4" spans="1:13" ht="12.75">
      <c r="A4" s="2"/>
      <c r="B4" s="50" t="s">
        <v>59</v>
      </c>
      <c r="C4" s="2"/>
      <c r="D4" s="2"/>
      <c r="E4" s="2"/>
      <c r="F4" s="2"/>
      <c r="G4" s="2"/>
      <c r="H4" s="2"/>
      <c r="I4" s="2"/>
      <c r="J4" s="2"/>
      <c r="K4" s="2"/>
      <c r="L4" s="2"/>
      <c r="M4" s="45" t="s">
        <v>62</v>
      </c>
    </row>
    <row r="5" ht="7.5" customHeight="1"/>
    <row r="6" spans="1:13" ht="12.75">
      <c r="A6" t="s">
        <v>55</v>
      </c>
      <c r="B6" s="46"/>
      <c r="M6" s="1"/>
    </row>
    <row r="7" spans="1:13" s="23" customFormat="1" ht="12.75">
      <c r="A7" s="37"/>
      <c r="B7" s="37"/>
      <c r="C7" s="37"/>
      <c r="D7" s="37"/>
      <c r="M7" s="35"/>
    </row>
    <row r="8" spans="1:13" ht="24.75">
      <c r="A8" s="85" t="s">
        <v>0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</row>
    <row r="10" spans="2:12" s="19" customFormat="1" ht="15">
      <c r="B10" s="20"/>
      <c r="C10" s="21" t="s">
        <v>45</v>
      </c>
      <c r="D10" s="76"/>
      <c r="E10" s="76"/>
      <c r="F10" s="76"/>
      <c r="G10" s="76"/>
      <c r="I10" s="21" t="s">
        <v>2</v>
      </c>
      <c r="J10" s="83"/>
      <c r="K10" s="83"/>
      <c r="L10" s="83"/>
    </row>
    <row r="11" spans="2:12" s="19" customFormat="1" ht="15">
      <c r="B11" s="20"/>
      <c r="C11" s="21" t="s">
        <v>46</v>
      </c>
      <c r="D11" s="82"/>
      <c r="E11" s="82"/>
      <c r="F11" s="82"/>
      <c r="I11" s="21"/>
      <c r="J11" s="22"/>
      <c r="K11" s="22"/>
      <c r="L11" s="22"/>
    </row>
    <row r="12" spans="2:12" s="19" customFormat="1" ht="15">
      <c r="B12" s="20"/>
      <c r="C12" s="21" t="s">
        <v>1</v>
      </c>
      <c r="D12" s="82"/>
      <c r="E12" s="82"/>
      <c r="F12" s="82"/>
      <c r="I12" s="21" t="s">
        <v>3</v>
      </c>
      <c r="J12" s="84"/>
      <c r="K12" s="84"/>
      <c r="L12" s="84"/>
    </row>
    <row r="14" ht="12.75">
      <c r="A14" s="6" t="s">
        <v>4</v>
      </c>
    </row>
    <row r="15" spans="1:10" ht="12.75">
      <c r="A15" s="6" t="s">
        <v>5</v>
      </c>
      <c r="D15" s="2"/>
      <c r="E15" s="2"/>
      <c r="F15" s="2"/>
      <c r="J15" s="2"/>
    </row>
    <row r="16" spans="1:13" s="25" customFormat="1" ht="24">
      <c r="A16" s="24" t="s">
        <v>53</v>
      </c>
      <c r="B16" s="88" t="s">
        <v>6</v>
      </c>
      <c r="C16" s="77"/>
      <c r="D16" s="30" t="s">
        <v>9</v>
      </c>
      <c r="E16" s="30" t="s">
        <v>43</v>
      </c>
      <c r="F16" s="30" t="s">
        <v>12</v>
      </c>
      <c r="G16" s="88" t="s">
        <v>13</v>
      </c>
      <c r="H16" s="77"/>
      <c r="I16" s="77"/>
      <c r="J16" s="31" t="s">
        <v>47</v>
      </c>
      <c r="K16" s="77" t="s">
        <v>18</v>
      </c>
      <c r="L16" s="77"/>
      <c r="M16" s="78"/>
    </row>
    <row r="17" spans="1:13" s="7" customFormat="1" ht="56.25">
      <c r="A17" s="11"/>
      <c r="B17" s="10" t="s">
        <v>7</v>
      </c>
      <c r="C17" s="12" t="s">
        <v>8</v>
      </c>
      <c r="D17" s="29" t="s">
        <v>10</v>
      </c>
      <c r="E17" s="29" t="s">
        <v>11</v>
      </c>
      <c r="F17" s="29" t="s">
        <v>44</v>
      </c>
      <c r="G17" s="86" t="s">
        <v>14</v>
      </c>
      <c r="H17" s="87"/>
      <c r="I17" s="26" t="s">
        <v>51</v>
      </c>
      <c r="J17" s="29" t="s">
        <v>17</v>
      </c>
      <c r="K17" s="10" t="s">
        <v>19</v>
      </c>
      <c r="L17" s="10" t="s">
        <v>20</v>
      </c>
      <c r="M17" s="10" t="s">
        <v>48</v>
      </c>
    </row>
    <row r="18" spans="1:13" s="7" customFormat="1" ht="22.5">
      <c r="A18" s="10"/>
      <c r="B18" s="10"/>
      <c r="C18" s="10"/>
      <c r="D18" s="10"/>
      <c r="E18" s="10"/>
      <c r="F18" s="10"/>
      <c r="G18" s="27">
        <v>0.1667</v>
      </c>
      <c r="H18" s="10" t="s">
        <v>15</v>
      </c>
      <c r="I18" s="28" t="s">
        <v>16</v>
      </c>
      <c r="J18" s="10"/>
      <c r="K18" s="10"/>
      <c r="L18" s="10"/>
      <c r="M18" s="10"/>
    </row>
    <row r="19" spans="1:13" s="8" customFormat="1" ht="12" thickBot="1">
      <c r="A19" s="18">
        <v>1</v>
      </c>
      <c r="B19" s="18">
        <v>2</v>
      </c>
      <c r="C19" s="18">
        <v>3</v>
      </c>
      <c r="D19" s="18">
        <v>4</v>
      </c>
      <c r="E19" s="18">
        <v>5</v>
      </c>
      <c r="F19" s="18">
        <v>6</v>
      </c>
      <c r="G19" s="18">
        <v>7</v>
      </c>
      <c r="H19" s="18">
        <v>8</v>
      </c>
      <c r="I19" s="18">
        <v>9</v>
      </c>
      <c r="J19" s="18">
        <v>10</v>
      </c>
      <c r="K19" s="18">
        <v>11</v>
      </c>
      <c r="L19" s="18">
        <v>12</v>
      </c>
      <c r="M19" s="18">
        <v>13</v>
      </c>
    </row>
    <row r="20" spans="1:13" ht="12.75">
      <c r="A20" s="17" t="s">
        <v>63</v>
      </c>
      <c r="B20" s="36"/>
      <c r="C20" s="15"/>
      <c r="D20" s="36">
        <f>B20-C20</f>
        <v>0</v>
      </c>
      <c r="E20" s="32"/>
      <c r="F20" s="32">
        <f aca="true" t="shared" si="0" ref="F20:F25">E20*D20</f>
        <v>0</v>
      </c>
      <c r="G20" s="32">
        <f aca="true" t="shared" si="1" ref="G20:G25">F20/6</f>
        <v>0</v>
      </c>
      <c r="H20" s="17"/>
      <c r="I20" s="17"/>
      <c r="J20" s="32">
        <f aca="true" t="shared" si="2" ref="J20:J25">SUM(G20:I20)</f>
        <v>0</v>
      </c>
      <c r="K20" s="32">
        <f aca="true" t="shared" si="3" ref="K20:K25">F20-J20</f>
        <v>0</v>
      </c>
      <c r="L20" s="17"/>
      <c r="M20" s="17"/>
    </row>
    <row r="21" spans="1:13" ht="12.75">
      <c r="A21" s="14" t="s">
        <v>71</v>
      </c>
      <c r="B21" s="14"/>
      <c r="C21" s="14"/>
      <c r="D21" s="36">
        <f>B21-C21</f>
        <v>0</v>
      </c>
      <c r="E21" s="33"/>
      <c r="F21" s="32">
        <f t="shared" si="0"/>
        <v>0</v>
      </c>
      <c r="G21" s="32">
        <f t="shared" si="1"/>
        <v>0</v>
      </c>
      <c r="H21" s="14"/>
      <c r="I21" s="14"/>
      <c r="J21" s="32">
        <f t="shared" si="2"/>
        <v>0</v>
      </c>
      <c r="K21" s="32">
        <f t="shared" si="3"/>
        <v>0</v>
      </c>
      <c r="L21" s="14"/>
      <c r="M21" s="14"/>
    </row>
    <row r="22" spans="1:13" ht="12.75">
      <c r="A22" s="14"/>
      <c r="B22" s="14"/>
      <c r="C22" s="14"/>
      <c r="D22" s="36"/>
      <c r="E22" s="33"/>
      <c r="F22" s="32">
        <f t="shared" si="0"/>
        <v>0</v>
      </c>
      <c r="G22" s="32">
        <f t="shared" si="1"/>
        <v>0</v>
      </c>
      <c r="H22" s="14"/>
      <c r="I22" s="14"/>
      <c r="J22" s="32">
        <f t="shared" si="2"/>
        <v>0</v>
      </c>
      <c r="K22" s="32">
        <f t="shared" si="3"/>
        <v>0</v>
      </c>
      <c r="L22" s="14"/>
      <c r="M22" s="14"/>
    </row>
    <row r="23" spans="1:13" ht="12.75" hidden="1">
      <c r="A23" s="14"/>
      <c r="B23" s="14"/>
      <c r="C23" s="14"/>
      <c r="D23" s="36"/>
      <c r="E23" s="33"/>
      <c r="F23" s="32">
        <f t="shared" si="0"/>
        <v>0</v>
      </c>
      <c r="G23" s="32">
        <f t="shared" si="1"/>
        <v>0</v>
      </c>
      <c r="H23" s="14"/>
      <c r="I23" s="14"/>
      <c r="J23" s="32">
        <f t="shared" si="2"/>
        <v>0</v>
      </c>
      <c r="K23" s="32">
        <f t="shared" si="3"/>
        <v>0</v>
      </c>
      <c r="L23" s="14"/>
      <c r="M23" s="14"/>
    </row>
    <row r="24" spans="1:13" ht="12.75" hidden="1">
      <c r="A24" s="14"/>
      <c r="B24" s="14"/>
      <c r="C24" s="14"/>
      <c r="D24" s="36"/>
      <c r="E24" s="33"/>
      <c r="F24" s="32">
        <f t="shared" si="0"/>
        <v>0</v>
      </c>
      <c r="G24" s="32">
        <f t="shared" si="1"/>
        <v>0</v>
      </c>
      <c r="H24" s="14"/>
      <c r="I24" s="14"/>
      <c r="J24" s="32">
        <f t="shared" si="2"/>
        <v>0</v>
      </c>
      <c r="K24" s="32">
        <f t="shared" si="3"/>
        <v>0</v>
      </c>
      <c r="L24" s="14"/>
      <c r="M24" s="14"/>
    </row>
    <row r="25" spans="1:13" ht="12.75" hidden="1">
      <c r="A25" s="14"/>
      <c r="B25" s="14"/>
      <c r="C25" s="16"/>
      <c r="D25" s="17"/>
      <c r="E25" s="33"/>
      <c r="F25" s="32">
        <f t="shared" si="0"/>
        <v>0</v>
      </c>
      <c r="G25" s="32">
        <f t="shared" si="1"/>
        <v>0</v>
      </c>
      <c r="H25" s="14"/>
      <c r="I25" s="14"/>
      <c r="J25" s="32">
        <f t="shared" si="2"/>
        <v>0</v>
      </c>
      <c r="K25" s="32">
        <f t="shared" si="3"/>
        <v>0</v>
      </c>
      <c r="L25" s="14"/>
      <c r="M25" s="14"/>
    </row>
    <row r="26" spans="1:13" ht="12.75">
      <c r="A26" s="14" t="s">
        <v>31</v>
      </c>
      <c r="B26" s="14">
        <f>SUM(B20:B25)</f>
        <v>0</v>
      </c>
      <c r="C26" s="14">
        <f aca="true" t="shared" si="4" ref="C26:K26">SUM(C20:C25)</f>
        <v>0</v>
      </c>
      <c r="D26" s="14">
        <f t="shared" si="4"/>
        <v>0</v>
      </c>
      <c r="E26" s="33"/>
      <c r="F26" s="33">
        <f t="shared" si="4"/>
        <v>0</v>
      </c>
      <c r="G26" s="33">
        <f t="shared" si="4"/>
        <v>0</v>
      </c>
      <c r="H26" s="14">
        <f t="shared" si="4"/>
        <v>0</v>
      </c>
      <c r="I26" s="14">
        <f t="shared" si="4"/>
        <v>0</v>
      </c>
      <c r="J26" s="33">
        <f t="shared" si="4"/>
        <v>0</v>
      </c>
      <c r="K26" s="33">
        <f t="shared" si="4"/>
        <v>0</v>
      </c>
      <c r="L26" s="14">
        <v>13.043</v>
      </c>
      <c r="M26" s="33">
        <f>K26*L26%</f>
        <v>0</v>
      </c>
    </row>
    <row r="28" ht="12.75">
      <c r="A28" s="6" t="s">
        <v>21</v>
      </c>
    </row>
    <row r="29" spans="1:13" ht="12.75">
      <c r="A29" s="6"/>
      <c r="K29" s="3" t="s">
        <v>37</v>
      </c>
      <c r="L29" s="3" t="s">
        <v>38</v>
      </c>
      <c r="M29" s="5">
        <v>0.09091</v>
      </c>
    </row>
    <row r="30" spans="6:13" ht="18">
      <c r="F30" s="13" t="s">
        <v>49</v>
      </c>
      <c r="L30" s="3" t="s">
        <v>39</v>
      </c>
      <c r="M30" s="5">
        <v>0.13043</v>
      </c>
    </row>
    <row r="31" spans="1:13" ht="12.75">
      <c r="A31" s="9" t="s">
        <v>22</v>
      </c>
      <c r="F31" s="14"/>
      <c r="L31" s="3" t="s">
        <v>40</v>
      </c>
      <c r="M31" s="5">
        <v>0.16668</v>
      </c>
    </row>
    <row r="32" spans="1:13" ht="12.75">
      <c r="A32" s="9" t="s">
        <v>23</v>
      </c>
      <c r="F32" s="14"/>
      <c r="L32" s="3" t="s">
        <v>41</v>
      </c>
      <c r="M32" s="5">
        <v>0.2</v>
      </c>
    </row>
    <row r="33" spans="1:13" ht="12.75">
      <c r="A33" s="9" t="s">
        <v>24</v>
      </c>
      <c r="F33" s="14"/>
      <c r="L33" s="3" t="s">
        <v>42</v>
      </c>
      <c r="M33" s="5">
        <v>0.23077</v>
      </c>
    </row>
    <row r="34" spans="1:13" ht="12.75">
      <c r="A34" s="9" t="s">
        <v>25</v>
      </c>
      <c r="F34" s="14"/>
      <c r="M34" s="4"/>
    </row>
    <row r="35" spans="1:6" ht="12.75">
      <c r="A35" s="9" t="s">
        <v>26</v>
      </c>
      <c r="F35" s="14"/>
    </row>
    <row r="36" spans="1:6" ht="12.75">
      <c r="A36" s="9" t="s">
        <v>50</v>
      </c>
      <c r="F36" s="14"/>
    </row>
    <row r="37" spans="1:6" ht="12.75">
      <c r="A37" s="9" t="s">
        <v>27</v>
      </c>
      <c r="F37" s="14"/>
    </row>
    <row r="38" spans="1:11" ht="36" customHeight="1">
      <c r="A38" s="79" t="s">
        <v>28</v>
      </c>
      <c r="B38" s="79"/>
      <c r="C38" s="79"/>
      <c r="D38" s="79"/>
      <c r="E38" s="80"/>
      <c r="F38" s="14"/>
      <c r="I38" s="13" t="s">
        <v>56</v>
      </c>
      <c r="K38" s="48" t="s">
        <v>52</v>
      </c>
    </row>
    <row r="39" spans="1:11" ht="12.75">
      <c r="A39" s="6"/>
      <c r="F39" s="14"/>
      <c r="I39" s="33"/>
      <c r="K39" s="49"/>
    </row>
    <row r="40" spans="5:11" ht="12.75">
      <c r="E40" s="1" t="s">
        <v>29</v>
      </c>
      <c r="F40" s="34">
        <f>SUM(F31:F39)</f>
        <v>0</v>
      </c>
      <c r="H40" s="1" t="s">
        <v>32</v>
      </c>
      <c r="I40" s="14"/>
      <c r="K40" s="49"/>
    </row>
    <row r="41" spans="5:11" ht="12.75">
      <c r="E41" s="1" t="s">
        <v>30</v>
      </c>
      <c r="F41" s="33">
        <f>M26</f>
        <v>0</v>
      </c>
      <c r="H41" s="1" t="s">
        <v>33</v>
      </c>
      <c r="I41" s="33">
        <f>I26</f>
        <v>0</v>
      </c>
      <c r="K41" s="49"/>
    </row>
    <row r="42" spans="5:11" ht="12.75">
      <c r="E42" s="1" t="s">
        <v>31</v>
      </c>
      <c r="F42" s="33">
        <f>SUM(F40:F41)</f>
        <v>0</v>
      </c>
      <c r="H42" s="1" t="s">
        <v>31</v>
      </c>
      <c r="I42" s="32">
        <f>SUM(I39:I41)</f>
        <v>0</v>
      </c>
      <c r="K42" s="47">
        <f>F42+I42</f>
        <v>0</v>
      </c>
    </row>
    <row r="43" ht="12.75">
      <c r="I43" s="9"/>
    </row>
    <row r="44" spans="9:11" ht="12.75">
      <c r="I44" s="9"/>
      <c r="K44" s="51"/>
    </row>
    <row r="45" spans="1:11" ht="12.75">
      <c r="A45" s="2"/>
      <c r="B45" s="2"/>
      <c r="C45" s="2"/>
      <c r="D45" s="2"/>
      <c r="F45" s="2"/>
      <c r="G45" s="2"/>
      <c r="I45" s="2"/>
      <c r="J45" s="2"/>
      <c r="K45" s="2"/>
    </row>
    <row r="46" spans="1:12" ht="12.75">
      <c r="A46" s="81" t="s">
        <v>34</v>
      </c>
      <c r="B46" s="81"/>
      <c r="C46" s="81"/>
      <c r="D46" s="81"/>
      <c r="F46" s="81" t="s">
        <v>35</v>
      </c>
      <c r="G46" s="81"/>
      <c r="H46" s="89" t="s">
        <v>36</v>
      </c>
      <c r="I46" s="89"/>
      <c r="J46" s="89"/>
      <c r="K46" s="89"/>
      <c r="L46" s="89"/>
    </row>
  </sheetData>
  <sheetProtection/>
  <mergeCells count="14">
    <mergeCell ref="A8:M8"/>
    <mergeCell ref="A46:D46"/>
    <mergeCell ref="G17:H17"/>
    <mergeCell ref="B16:C16"/>
    <mergeCell ref="G16:I16"/>
    <mergeCell ref="H46:L46"/>
    <mergeCell ref="D10:G10"/>
    <mergeCell ref="K16:M16"/>
    <mergeCell ref="A38:E38"/>
    <mergeCell ref="F46:G46"/>
    <mergeCell ref="D11:F11"/>
    <mergeCell ref="D12:F12"/>
    <mergeCell ref="J10:L10"/>
    <mergeCell ref="J12:L12"/>
  </mergeCells>
  <hyperlinks>
    <hyperlink ref="B4" r:id="rId1" display="http://www.gaflenz.at"/>
  </hyperlinks>
  <printOptions horizontalCentered="1" verticalCentered="1"/>
  <pageMargins left="0.2362204724409449" right="0.31496062992125984" top="0.3937007874015748" bottom="0.4330708661417323" header="0.2755905511811024" footer="0"/>
  <pageSetup fitToHeight="1" fitToWidth="1" horizontalDpi="600" verticalDpi="600" orientation="landscape" paperSize="9" scale="83" r:id="rId4"/>
  <headerFooter alignWithMargins="0">
    <oddFooter>&amp;CInformationen zum Datenschutz finden Sie unter: https://www.gaflenz.at/Datenschutz.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="75" zoomScaleNormal="75" zoomScalePageLayoutView="0" workbookViewId="0" topLeftCell="A1">
      <selection activeCell="Q10" sqref="Q10"/>
    </sheetView>
  </sheetViews>
  <sheetFormatPr defaultColWidth="11.421875" defaultRowHeight="12.75"/>
  <cols>
    <col min="2" max="2" width="21.57421875" style="0" customWidth="1"/>
    <col min="3" max="3" width="13.28125" style="0" customWidth="1"/>
    <col min="4" max="4" width="9.421875" style="0" customWidth="1"/>
    <col min="5" max="5" width="9.28125" style="0" customWidth="1"/>
    <col min="6" max="6" width="8.8515625" style="0" customWidth="1"/>
    <col min="7" max="7" width="9.00390625" style="0" customWidth="1"/>
    <col min="8" max="8" width="11.8515625" style="0" customWidth="1"/>
    <col min="9" max="9" width="9.7109375" style="0" customWidth="1"/>
    <col min="10" max="10" width="10.28125" style="0" customWidth="1"/>
    <col min="11" max="11" width="13.421875" style="0" customWidth="1"/>
    <col min="12" max="13" width="11.7109375" style="0" customWidth="1"/>
    <col min="14" max="14" width="9.421875" style="0" customWidth="1"/>
    <col min="15" max="15" width="12.7109375" style="0" customWidth="1"/>
  </cols>
  <sheetData>
    <row r="1" spans="2:15" ht="16.5">
      <c r="B1" s="38" t="s">
        <v>57</v>
      </c>
      <c r="E1" s="39"/>
      <c r="F1" s="39"/>
      <c r="O1" s="40">
        <f ca="1">TODAY()</f>
        <v>44826</v>
      </c>
    </row>
    <row r="2" spans="2:15" ht="12.75">
      <c r="B2" s="41" t="s">
        <v>54</v>
      </c>
      <c r="E2" s="42"/>
      <c r="F2" s="42"/>
      <c r="O2" s="1" t="s">
        <v>60</v>
      </c>
    </row>
    <row r="3" spans="2:15" ht="12.75">
      <c r="B3" s="43" t="s">
        <v>58</v>
      </c>
      <c r="E3" s="44"/>
      <c r="F3" s="44"/>
      <c r="O3" s="1" t="s">
        <v>61</v>
      </c>
    </row>
    <row r="4" spans="1:15" ht="12.75">
      <c r="A4" s="2"/>
      <c r="B4" s="50" t="s">
        <v>59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45" t="s">
        <v>62</v>
      </c>
    </row>
    <row r="5" ht="7.5" customHeight="1"/>
    <row r="6" spans="1:15" ht="12.75">
      <c r="A6" t="s">
        <v>55</v>
      </c>
      <c r="D6" s="46"/>
      <c r="O6" s="1"/>
    </row>
    <row r="7" spans="3:15" s="23" customFormat="1" ht="12.75">
      <c r="C7" s="37"/>
      <c r="D7" s="37"/>
      <c r="E7" s="37"/>
      <c r="F7" s="37"/>
      <c r="O7" s="35"/>
    </row>
    <row r="8" spans="3:15" ht="24.75">
      <c r="C8" s="85" t="s">
        <v>64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</row>
    <row r="10" spans="1:15" s="19" customFormat="1" ht="15">
      <c r="A10" s="92" t="s">
        <v>45</v>
      </c>
      <c r="B10" s="92"/>
      <c r="C10" s="53" t="s">
        <v>66</v>
      </c>
      <c r="D10" s="53"/>
      <c r="E10" s="53"/>
      <c r="F10" s="55"/>
      <c r="G10" s="55"/>
      <c r="H10" s="55"/>
      <c r="I10" s="53"/>
      <c r="K10" s="21" t="s">
        <v>2</v>
      </c>
      <c r="L10" s="54" t="s">
        <v>65</v>
      </c>
      <c r="M10" s="54"/>
      <c r="N10" s="54"/>
      <c r="O10" s="22"/>
    </row>
    <row r="11" spans="1:14" s="19" customFormat="1" ht="15">
      <c r="A11" s="92" t="s">
        <v>46</v>
      </c>
      <c r="B11" s="92"/>
      <c r="C11" s="76" t="s">
        <v>67</v>
      </c>
      <c r="D11" s="76"/>
      <c r="E11" s="76"/>
      <c r="F11" s="55"/>
      <c r="G11" s="55"/>
      <c r="H11" s="55"/>
      <c r="K11" s="21"/>
      <c r="L11" s="55"/>
      <c r="M11" s="55"/>
      <c r="N11" s="55"/>
    </row>
    <row r="12" spans="4:14" s="19" customFormat="1" ht="15">
      <c r="D12" s="20"/>
      <c r="E12" s="21"/>
      <c r="F12" s="90"/>
      <c r="G12" s="90"/>
      <c r="H12" s="90"/>
      <c r="K12" s="21"/>
      <c r="L12" s="91"/>
      <c r="M12" s="91"/>
      <c r="N12" s="91"/>
    </row>
    <row r="13" spans="6:14" ht="12.75">
      <c r="F13" s="52"/>
      <c r="G13" s="52"/>
      <c r="H13" s="52"/>
      <c r="I13" s="52"/>
      <c r="J13" s="52"/>
      <c r="K13" s="52"/>
      <c r="L13" s="52"/>
      <c r="M13" s="52"/>
      <c r="N13" s="52"/>
    </row>
    <row r="14" ht="12.75">
      <c r="C14" s="6" t="s">
        <v>4</v>
      </c>
    </row>
    <row r="15" spans="3:12" ht="12.75">
      <c r="C15" s="6" t="s">
        <v>5</v>
      </c>
      <c r="F15" s="2"/>
      <c r="G15" s="2"/>
      <c r="H15" s="2"/>
      <c r="L15" s="2"/>
    </row>
    <row r="16" spans="1:15" s="25" customFormat="1" ht="24">
      <c r="A16" s="24" t="s">
        <v>68</v>
      </c>
      <c r="B16" s="24" t="s">
        <v>69</v>
      </c>
      <c r="C16" s="24" t="s">
        <v>53</v>
      </c>
      <c r="D16" s="88" t="s">
        <v>6</v>
      </c>
      <c r="E16" s="77"/>
      <c r="F16" s="30" t="s">
        <v>9</v>
      </c>
      <c r="G16" s="30" t="s">
        <v>43</v>
      </c>
      <c r="H16" s="30" t="s">
        <v>12</v>
      </c>
      <c r="I16" s="88" t="s">
        <v>13</v>
      </c>
      <c r="J16" s="77"/>
      <c r="K16" s="77"/>
      <c r="L16" s="31" t="s">
        <v>47</v>
      </c>
      <c r="M16" s="77" t="s">
        <v>18</v>
      </c>
      <c r="N16" s="77"/>
      <c r="O16" s="78"/>
    </row>
    <row r="17" spans="1:15" s="7" customFormat="1" ht="56.25">
      <c r="A17" s="10"/>
      <c r="B17" s="10"/>
      <c r="C17" s="11"/>
      <c r="D17" s="10" t="s">
        <v>7</v>
      </c>
      <c r="E17" s="12" t="s">
        <v>8</v>
      </c>
      <c r="F17" s="29" t="s">
        <v>10</v>
      </c>
      <c r="G17" s="29" t="s">
        <v>11</v>
      </c>
      <c r="H17" s="29" t="s">
        <v>44</v>
      </c>
      <c r="I17" s="86" t="s">
        <v>14</v>
      </c>
      <c r="J17" s="87"/>
      <c r="K17" s="26" t="s">
        <v>51</v>
      </c>
      <c r="L17" s="29" t="s">
        <v>17</v>
      </c>
      <c r="M17" s="10" t="s">
        <v>19</v>
      </c>
      <c r="N17" s="10" t="s">
        <v>20</v>
      </c>
      <c r="O17" s="10" t="s">
        <v>48</v>
      </c>
    </row>
    <row r="18" spans="1:15" s="7" customFormat="1" ht="22.5">
      <c r="A18" s="10"/>
      <c r="B18" s="10"/>
      <c r="C18" s="10"/>
      <c r="D18" s="10"/>
      <c r="E18" s="10"/>
      <c r="F18" s="10"/>
      <c r="G18" s="10"/>
      <c r="H18" s="10"/>
      <c r="I18" s="27">
        <v>0.1667</v>
      </c>
      <c r="J18" s="10" t="s">
        <v>15</v>
      </c>
      <c r="K18" s="28" t="s">
        <v>16</v>
      </c>
      <c r="L18" s="10"/>
      <c r="M18" s="10"/>
      <c r="N18" s="10"/>
      <c r="O18" s="10"/>
    </row>
    <row r="19" spans="1:15" s="8" customFormat="1" ht="12" thickBot="1">
      <c r="A19" s="58"/>
      <c r="B19" s="58"/>
      <c r="C19" s="18">
        <v>1</v>
      </c>
      <c r="D19" s="18">
        <v>2</v>
      </c>
      <c r="E19" s="18">
        <v>3</v>
      </c>
      <c r="F19" s="18">
        <v>4</v>
      </c>
      <c r="G19" s="18">
        <v>5</v>
      </c>
      <c r="H19" s="18">
        <v>6</v>
      </c>
      <c r="I19" s="18">
        <v>7</v>
      </c>
      <c r="J19" s="18">
        <v>8</v>
      </c>
      <c r="K19" s="18">
        <v>9</v>
      </c>
      <c r="L19" s="18">
        <v>10</v>
      </c>
      <c r="M19" s="18">
        <v>11</v>
      </c>
      <c r="N19" s="18">
        <v>12</v>
      </c>
      <c r="O19" s="18">
        <v>13</v>
      </c>
    </row>
    <row r="20" spans="1:15" ht="12.75">
      <c r="A20" s="102">
        <v>42063</v>
      </c>
      <c r="B20" s="105" t="s">
        <v>72</v>
      </c>
      <c r="C20" s="17" t="s">
        <v>63</v>
      </c>
      <c r="D20" s="36">
        <v>480</v>
      </c>
      <c r="E20" s="15">
        <v>0</v>
      </c>
      <c r="F20" s="36">
        <f>D20-E20</f>
        <v>480</v>
      </c>
      <c r="G20" s="32">
        <v>8</v>
      </c>
      <c r="H20" s="32">
        <f>G20*F20</f>
        <v>3840</v>
      </c>
      <c r="I20" s="32">
        <f>H20/6</f>
        <v>640</v>
      </c>
      <c r="J20" s="17"/>
      <c r="K20" s="17"/>
      <c r="L20" s="32">
        <f>SUM(I20:K20)</f>
        <v>640</v>
      </c>
      <c r="M20" s="32">
        <f>H20-L20</f>
        <v>3200</v>
      </c>
      <c r="N20" s="17"/>
      <c r="O20" s="17"/>
    </row>
    <row r="21" spans="1:15" ht="12.75">
      <c r="A21" s="103"/>
      <c r="B21" s="106"/>
      <c r="C21" s="56" t="s">
        <v>71</v>
      </c>
      <c r="D21" s="14"/>
      <c r="E21" s="14"/>
      <c r="F21" s="36">
        <f>D21-E21</f>
        <v>0</v>
      </c>
      <c r="G21" s="33"/>
      <c r="H21" s="32">
        <f>G21*F21</f>
        <v>0</v>
      </c>
      <c r="I21" s="32">
        <f>H21/6</f>
        <v>0</v>
      </c>
      <c r="J21" s="14"/>
      <c r="K21" s="14"/>
      <c r="L21" s="32">
        <f>SUM(I21:K21)</f>
        <v>0</v>
      </c>
      <c r="M21" s="32">
        <f>H21-L21</f>
        <v>0</v>
      </c>
      <c r="N21" s="14"/>
      <c r="O21" s="14"/>
    </row>
    <row r="22" spans="1:15" ht="12.75">
      <c r="A22" s="103"/>
      <c r="B22" s="106"/>
      <c r="C22" s="59" t="s">
        <v>31</v>
      </c>
      <c r="D22" s="59">
        <f>SUM(D20:D21)</f>
        <v>480</v>
      </c>
      <c r="E22" s="59">
        <f>SUM(E20:E21)</f>
        <v>0</v>
      </c>
      <c r="F22" s="59">
        <f>SUM(F20:F21)</f>
        <v>480</v>
      </c>
      <c r="G22" s="60"/>
      <c r="H22" s="60">
        <f aca="true" t="shared" si="0" ref="H22:M22">SUM(H20:H21)</f>
        <v>3840</v>
      </c>
      <c r="I22" s="60">
        <f t="shared" si="0"/>
        <v>640</v>
      </c>
      <c r="J22" s="59">
        <f t="shared" si="0"/>
        <v>0</v>
      </c>
      <c r="K22" s="59">
        <f t="shared" si="0"/>
        <v>0</v>
      </c>
      <c r="L22" s="60">
        <f t="shared" si="0"/>
        <v>640</v>
      </c>
      <c r="M22" s="60">
        <f t="shared" si="0"/>
        <v>3200</v>
      </c>
      <c r="N22" s="59">
        <v>13.043</v>
      </c>
      <c r="O22" s="60">
        <f>M22*N22%</f>
        <v>417.376</v>
      </c>
    </row>
    <row r="23" spans="1:15" ht="12.75">
      <c r="A23" s="107">
        <v>42090</v>
      </c>
      <c r="B23" s="109" t="s">
        <v>73</v>
      </c>
      <c r="C23" s="61" t="s">
        <v>63</v>
      </c>
      <c r="D23" s="62">
        <v>500</v>
      </c>
      <c r="E23" s="63">
        <v>0</v>
      </c>
      <c r="F23" s="62">
        <f>D23-E23</f>
        <v>500</v>
      </c>
      <c r="G23" s="64">
        <v>8</v>
      </c>
      <c r="H23" s="64">
        <f>G23*F23</f>
        <v>4000</v>
      </c>
      <c r="I23" s="64">
        <f>H23/6</f>
        <v>666.6666666666666</v>
      </c>
      <c r="J23" s="61"/>
      <c r="K23" s="61"/>
      <c r="L23" s="64">
        <f>SUM(I23:K23)</f>
        <v>666.6666666666666</v>
      </c>
      <c r="M23" s="64">
        <f>H23-L23</f>
        <v>3333.3333333333335</v>
      </c>
      <c r="N23" s="61"/>
      <c r="O23" s="61"/>
    </row>
    <row r="24" spans="1:15" ht="12.75">
      <c r="A24" s="108"/>
      <c r="B24" s="110"/>
      <c r="C24" s="65" t="s">
        <v>71</v>
      </c>
      <c r="D24" s="66"/>
      <c r="E24" s="66"/>
      <c r="F24" s="62">
        <f>D24-E24</f>
        <v>0</v>
      </c>
      <c r="G24" s="67"/>
      <c r="H24" s="64">
        <f>G24*F24</f>
        <v>0</v>
      </c>
      <c r="I24" s="64">
        <f>H24/6</f>
        <v>0</v>
      </c>
      <c r="J24" s="66"/>
      <c r="K24" s="66"/>
      <c r="L24" s="64">
        <f>SUM(I24:K24)</f>
        <v>0</v>
      </c>
      <c r="M24" s="64">
        <f>H24-L24</f>
        <v>0</v>
      </c>
      <c r="N24" s="66"/>
      <c r="O24" s="66"/>
    </row>
    <row r="25" spans="1:15" ht="12.75">
      <c r="A25" s="108"/>
      <c r="B25" s="110"/>
      <c r="C25" s="68" t="s">
        <v>31</v>
      </c>
      <c r="D25" s="68">
        <f>SUM(D23:D24)</f>
        <v>500</v>
      </c>
      <c r="E25" s="68">
        <f>SUM(E23:E24)</f>
        <v>0</v>
      </c>
      <c r="F25" s="68">
        <f>SUM(F23:F24)</f>
        <v>500</v>
      </c>
      <c r="G25" s="69"/>
      <c r="H25" s="69">
        <f aca="true" t="shared" si="1" ref="H25:M25">SUM(H23:H24)</f>
        <v>4000</v>
      </c>
      <c r="I25" s="69">
        <f t="shared" si="1"/>
        <v>666.6666666666666</v>
      </c>
      <c r="J25" s="68">
        <f t="shared" si="1"/>
        <v>0</v>
      </c>
      <c r="K25" s="68">
        <f t="shared" si="1"/>
        <v>0</v>
      </c>
      <c r="L25" s="69">
        <f t="shared" si="1"/>
        <v>666.6666666666666</v>
      </c>
      <c r="M25" s="69">
        <f t="shared" si="1"/>
        <v>3333.3333333333335</v>
      </c>
      <c r="N25" s="68">
        <v>13.043</v>
      </c>
      <c r="O25" s="69">
        <f>M25*N25%</f>
        <v>434.76666666666665</v>
      </c>
    </row>
    <row r="26" spans="1:15" ht="12.75">
      <c r="A26" s="102"/>
      <c r="B26" s="104"/>
      <c r="C26" s="93" t="s">
        <v>74</v>
      </c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5"/>
      <c r="O26" s="70">
        <f>O22+O25</f>
        <v>852.1426666666666</v>
      </c>
    </row>
    <row r="27" spans="1:15" ht="12.75">
      <c r="A27" s="103"/>
      <c r="B27" s="103"/>
      <c r="C27" s="96" t="s">
        <v>75</v>
      </c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8"/>
    </row>
    <row r="28" spans="1:15" ht="25.5" customHeight="1">
      <c r="A28" s="103"/>
      <c r="B28" s="103"/>
      <c r="C28" s="99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1"/>
    </row>
    <row r="29" spans="3:15" ht="12.75">
      <c r="C29" s="52"/>
      <c r="D29" s="52"/>
      <c r="E29" s="52"/>
      <c r="F29" s="52"/>
      <c r="G29" s="57"/>
      <c r="H29" s="57"/>
      <c r="I29" s="57"/>
      <c r="J29" s="52"/>
      <c r="K29" s="52"/>
      <c r="L29" s="57"/>
      <c r="M29" s="57"/>
      <c r="N29" s="52"/>
      <c r="O29" s="57"/>
    </row>
    <row r="30" spans="3:15" ht="12.75">
      <c r="C30" s="52"/>
      <c r="D30" s="52"/>
      <c r="E30" s="52"/>
      <c r="F30" s="52"/>
      <c r="G30" s="57"/>
      <c r="H30" s="57"/>
      <c r="I30" s="57"/>
      <c r="J30" s="52"/>
      <c r="K30" s="52"/>
      <c r="L30" s="57"/>
      <c r="M30" s="57"/>
      <c r="N30" s="52"/>
      <c r="O30" s="57"/>
    </row>
    <row r="32" ht="12.75">
      <c r="C32" s="6" t="s">
        <v>21</v>
      </c>
    </row>
    <row r="33" spans="3:15" ht="12.75">
      <c r="C33" s="6"/>
      <c r="M33" s="3" t="s">
        <v>37</v>
      </c>
      <c r="N33" s="3" t="s">
        <v>38</v>
      </c>
      <c r="O33" s="5">
        <v>0.09091</v>
      </c>
    </row>
    <row r="34" spans="8:15" ht="18">
      <c r="H34" s="13" t="s">
        <v>49</v>
      </c>
      <c r="N34" s="3" t="s">
        <v>39</v>
      </c>
      <c r="O34" s="5">
        <v>0.13043</v>
      </c>
    </row>
    <row r="35" spans="3:15" ht="12.75">
      <c r="C35" s="9" t="s">
        <v>22</v>
      </c>
      <c r="H35" s="14"/>
      <c r="N35" s="3" t="s">
        <v>40</v>
      </c>
      <c r="O35" s="5">
        <v>0.16668</v>
      </c>
    </row>
    <row r="36" spans="3:15" ht="12.75">
      <c r="C36" s="9" t="s">
        <v>23</v>
      </c>
      <c r="H36" s="14"/>
      <c r="N36" s="3" t="s">
        <v>41</v>
      </c>
      <c r="O36" s="5">
        <v>0.2</v>
      </c>
    </row>
    <row r="37" spans="3:15" ht="12.75">
      <c r="C37" s="9" t="s">
        <v>24</v>
      </c>
      <c r="H37" s="14"/>
      <c r="N37" s="3" t="s">
        <v>42</v>
      </c>
      <c r="O37" s="5">
        <v>0.23077</v>
      </c>
    </row>
    <row r="38" spans="3:15" ht="12.75">
      <c r="C38" s="9" t="s">
        <v>25</v>
      </c>
      <c r="H38" s="14"/>
      <c r="O38" s="4"/>
    </row>
    <row r="39" spans="3:8" ht="12.75">
      <c r="C39" s="9" t="s">
        <v>26</v>
      </c>
      <c r="H39" s="14"/>
    </row>
    <row r="40" spans="3:8" ht="12.75">
      <c r="C40" s="9" t="s">
        <v>50</v>
      </c>
      <c r="H40" s="14"/>
    </row>
    <row r="41" spans="3:8" ht="12.75">
      <c r="C41" s="9" t="s">
        <v>27</v>
      </c>
      <c r="H41" s="14"/>
    </row>
    <row r="42" spans="3:13" ht="36" customHeight="1">
      <c r="C42" s="79" t="s">
        <v>28</v>
      </c>
      <c r="D42" s="79"/>
      <c r="E42" s="79"/>
      <c r="F42" s="79"/>
      <c r="G42" s="80"/>
      <c r="H42" s="14"/>
      <c r="K42" s="13" t="s">
        <v>56</v>
      </c>
      <c r="M42" s="48" t="s">
        <v>52</v>
      </c>
    </row>
    <row r="43" spans="3:13" ht="12.75">
      <c r="C43" s="6"/>
      <c r="H43" s="14"/>
      <c r="K43" s="33"/>
      <c r="M43" s="49"/>
    </row>
    <row r="44" spans="7:13" ht="12.75">
      <c r="G44" s="1" t="s">
        <v>29</v>
      </c>
      <c r="H44" s="34">
        <f>SUM(H35:H43)</f>
        <v>0</v>
      </c>
      <c r="J44" s="1" t="s">
        <v>32</v>
      </c>
      <c r="K44" s="14"/>
      <c r="M44" s="49"/>
    </row>
    <row r="45" spans="7:13" ht="12.75">
      <c r="G45" s="1" t="s">
        <v>30</v>
      </c>
      <c r="H45" s="33">
        <f>O26</f>
        <v>852.1426666666666</v>
      </c>
      <c r="J45" s="1" t="s">
        <v>33</v>
      </c>
      <c r="K45" s="33">
        <f>K22</f>
        <v>0</v>
      </c>
      <c r="M45" s="49"/>
    </row>
    <row r="46" spans="7:13" ht="12.75">
      <c r="G46" s="1" t="s">
        <v>31</v>
      </c>
      <c r="H46" s="33">
        <f>SUM(H44:H45)</f>
        <v>852.1426666666666</v>
      </c>
      <c r="J46" s="1" t="s">
        <v>31</v>
      </c>
      <c r="K46" s="32">
        <f>SUM(K43:K45)</f>
        <v>0</v>
      </c>
      <c r="M46" s="47">
        <f>H46+K46</f>
        <v>852.1426666666666</v>
      </c>
    </row>
    <row r="47" ht="12.75">
      <c r="K47" s="9"/>
    </row>
    <row r="48" spans="11:13" ht="12.75">
      <c r="K48" s="9"/>
      <c r="M48" s="51"/>
    </row>
    <row r="49" spans="3:13" ht="12.75">
      <c r="C49" s="2"/>
      <c r="D49" s="2"/>
      <c r="E49" s="2"/>
      <c r="F49" s="2"/>
      <c r="H49" s="2"/>
      <c r="I49" s="2"/>
      <c r="K49" s="2"/>
      <c r="L49" s="2"/>
      <c r="M49" s="2"/>
    </row>
    <row r="50" spans="3:14" ht="12.75">
      <c r="C50" s="81" t="s">
        <v>34</v>
      </c>
      <c r="D50" s="81"/>
      <c r="E50" s="81"/>
      <c r="F50" s="81"/>
      <c r="H50" s="81" t="s">
        <v>35</v>
      </c>
      <c r="I50" s="81"/>
      <c r="J50" s="89" t="s">
        <v>36</v>
      </c>
      <c r="K50" s="89"/>
      <c r="L50" s="89"/>
      <c r="M50" s="89"/>
      <c r="N50" s="89"/>
    </row>
  </sheetData>
  <sheetProtection/>
  <mergeCells count="22">
    <mergeCell ref="A26:A28"/>
    <mergeCell ref="B26:B28"/>
    <mergeCell ref="A20:A22"/>
    <mergeCell ref="B20:B22"/>
    <mergeCell ref="A23:A25"/>
    <mergeCell ref="B23:B25"/>
    <mergeCell ref="D16:E16"/>
    <mergeCell ref="I16:K16"/>
    <mergeCell ref="M16:O16"/>
    <mergeCell ref="I17:J17"/>
    <mergeCell ref="C42:G42"/>
    <mergeCell ref="C50:F50"/>
    <mergeCell ref="H50:I50"/>
    <mergeCell ref="J50:N50"/>
    <mergeCell ref="C26:N26"/>
    <mergeCell ref="C27:O28"/>
    <mergeCell ref="C8:O8"/>
    <mergeCell ref="C11:E11"/>
    <mergeCell ref="F12:H12"/>
    <mergeCell ref="L12:N12"/>
    <mergeCell ref="A10:B10"/>
    <mergeCell ref="A11:B11"/>
  </mergeCells>
  <hyperlinks>
    <hyperlink ref="B4" r:id="rId1" display="http://www.gaflenz.at"/>
  </hyperlinks>
  <printOptions horizontalCentered="1" verticalCentered="1"/>
  <pageMargins left="0.2362204724409449" right="0.31496062992125984" top="0.3937007874015748" bottom="0.4330708661417323" header="0.2755905511811024" footer="0.5118110236220472"/>
  <pageSetup fitToHeight="1" fitToWidth="1" horizontalDpi="600" verticalDpi="600" orientation="landscape" paperSize="9" scale="7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75" zoomScaleNormal="75" zoomScalePageLayoutView="0" workbookViewId="0" topLeftCell="A1">
      <selection activeCell="Q43" sqref="Q43"/>
    </sheetView>
  </sheetViews>
  <sheetFormatPr defaultColWidth="11.421875" defaultRowHeight="12.75"/>
  <cols>
    <col min="2" max="2" width="21.57421875" style="0" customWidth="1"/>
    <col min="3" max="3" width="13.28125" style="0" customWidth="1"/>
    <col min="4" max="4" width="9.421875" style="0" customWidth="1"/>
    <col min="5" max="5" width="9.28125" style="0" customWidth="1"/>
    <col min="6" max="6" width="8.8515625" style="0" customWidth="1"/>
    <col min="7" max="7" width="9.00390625" style="0" customWidth="1"/>
    <col min="8" max="8" width="11.8515625" style="0" customWidth="1"/>
    <col min="9" max="9" width="9.7109375" style="0" customWidth="1"/>
    <col min="10" max="10" width="10.28125" style="0" customWidth="1"/>
    <col min="11" max="11" width="13.421875" style="0" customWidth="1"/>
    <col min="12" max="13" width="11.7109375" style="0" customWidth="1"/>
    <col min="14" max="14" width="9.421875" style="0" customWidth="1"/>
    <col min="15" max="15" width="12.7109375" style="0" customWidth="1"/>
  </cols>
  <sheetData>
    <row r="1" spans="2:15" ht="16.5">
      <c r="B1" s="38" t="s">
        <v>57</v>
      </c>
      <c r="E1" s="39"/>
      <c r="F1" s="39"/>
      <c r="O1" s="40">
        <f ca="1">TODAY()</f>
        <v>44826</v>
      </c>
    </row>
    <row r="2" spans="2:15" ht="12.75">
      <c r="B2" s="41" t="s">
        <v>54</v>
      </c>
      <c r="E2" s="42"/>
      <c r="F2" s="42"/>
      <c r="O2" s="1" t="s">
        <v>60</v>
      </c>
    </row>
    <row r="3" spans="2:15" ht="12.75">
      <c r="B3" s="43" t="s">
        <v>58</v>
      </c>
      <c r="E3" s="44"/>
      <c r="F3" s="44"/>
      <c r="O3" s="1" t="s">
        <v>61</v>
      </c>
    </row>
    <row r="4" spans="1:15" ht="12.75">
      <c r="A4" s="2"/>
      <c r="B4" s="50" t="s">
        <v>59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45" t="s">
        <v>62</v>
      </c>
    </row>
    <row r="5" ht="7.5" customHeight="1"/>
    <row r="6" spans="1:15" ht="12.75">
      <c r="A6" t="s">
        <v>55</v>
      </c>
      <c r="D6" s="46"/>
      <c r="O6" s="1"/>
    </row>
    <row r="7" spans="3:15" s="23" customFormat="1" ht="12.75">
      <c r="C7" s="37"/>
      <c r="D7" s="37"/>
      <c r="E7" s="37"/>
      <c r="F7" s="37"/>
      <c r="O7" s="35"/>
    </row>
    <row r="8" spans="3:15" ht="24.75">
      <c r="C8" s="85" t="s">
        <v>76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</row>
    <row r="10" spans="1:15" s="19" customFormat="1" ht="15">
      <c r="A10" s="92" t="s">
        <v>45</v>
      </c>
      <c r="B10" s="92"/>
      <c r="C10" s="53" t="s">
        <v>66</v>
      </c>
      <c r="D10" s="53"/>
      <c r="E10" s="53"/>
      <c r="F10" s="55"/>
      <c r="G10" s="55"/>
      <c r="H10" s="55"/>
      <c r="I10" s="53"/>
      <c r="K10" s="21" t="s">
        <v>2</v>
      </c>
      <c r="L10" s="54" t="s">
        <v>65</v>
      </c>
      <c r="M10" s="54"/>
      <c r="N10" s="54"/>
      <c r="O10" s="22"/>
    </row>
    <row r="11" spans="1:14" s="19" customFormat="1" ht="15">
      <c r="A11" s="92" t="s">
        <v>46</v>
      </c>
      <c r="B11" s="92"/>
      <c r="C11" s="76" t="s">
        <v>67</v>
      </c>
      <c r="D11" s="76"/>
      <c r="E11" s="76"/>
      <c r="F11" s="55"/>
      <c r="G11" s="55"/>
      <c r="H11" s="55"/>
      <c r="K11" s="21"/>
      <c r="L11" s="55"/>
      <c r="M11" s="55"/>
      <c r="N11" s="55"/>
    </row>
    <row r="12" spans="4:14" s="19" customFormat="1" ht="15">
      <c r="D12" s="20"/>
      <c r="E12" s="21"/>
      <c r="F12" s="90"/>
      <c r="G12" s="90"/>
      <c r="H12" s="90"/>
      <c r="K12" s="21"/>
      <c r="L12" s="91"/>
      <c r="M12" s="91"/>
      <c r="N12" s="91"/>
    </row>
    <row r="13" spans="6:14" ht="12.75">
      <c r="F13" s="52"/>
      <c r="G13" s="52"/>
      <c r="H13" s="52"/>
      <c r="I13" s="52"/>
      <c r="J13" s="52"/>
      <c r="K13" s="52"/>
      <c r="L13" s="52"/>
      <c r="M13" s="52"/>
      <c r="N13" s="52"/>
    </row>
    <row r="14" ht="12.75">
      <c r="C14" s="6" t="s">
        <v>4</v>
      </c>
    </row>
    <row r="15" spans="3:12" ht="12.75">
      <c r="C15" s="6" t="s">
        <v>5</v>
      </c>
      <c r="F15" s="2"/>
      <c r="G15" s="2"/>
      <c r="H15" s="2"/>
      <c r="L15" s="2"/>
    </row>
    <row r="16" spans="1:15" s="25" customFormat="1" ht="24">
      <c r="A16" s="24" t="s">
        <v>68</v>
      </c>
      <c r="B16" s="24" t="s">
        <v>69</v>
      </c>
      <c r="C16" s="24" t="s">
        <v>53</v>
      </c>
      <c r="D16" s="88" t="s">
        <v>6</v>
      </c>
      <c r="E16" s="77"/>
      <c r="F16" s="30" t="s">
        <v>9</v>
      </c>
      <c r="G16" s="30" t="s">
        <v>43</v>
      </c>
      <c r="H16" s="30" t="s">
        <v>12</v>
      </c>
      <c r="I16" s="88" t="s">
        <v>13</v>
      </c>
      <c r="J16" s="77"/>
      <c r="K16" s="77"/>
      <c r="L16" s="31" t="s">
        <v>47</v>
      </c>
      <c r="M16" s="77" t="s">
        <v>18</v>
      </c>
      <c r="N16" s="77"/>
      <c r="O16" s="78"/>
    </row>
    <row r="17" spans="1:15" s="7" customFormat="1" ht="56.25">
      <c r="A17" s="10"/>
      <c r="B17" s="10"/>
      <c r="C17" s="11"/>
      <c r="D17" s="10" t="s">
        <v>7</v>
      </c>
      <c r="E17" s="12" t="s">
        <v>8</v>
      </c>
      <c r="F17" s="29" t="s">
        <v>10</v>
      </c>
      <c r="G17" s="29" t="s">
        <v>11</v>
      </c>
      <c r="H17" s="29" t="s">
        <v>44</v>
      </c>
      <c r="I17" s="86" t="s">
        <v>14</v>
      </c>
      <c r="J17" s="87"/>
      <c r="K17" s="26" t="s">
        <v>51</v>
      </c>
      <c r="L17" s="29" t="s">
        <v>17</v>
      </c>
      <c r="M17" s="10" t="s">
        <v>19</v>
      </c>
      <c r="N17" s="10" t="s">
        <v>20</v>
      </c>
      <c r="O17" s="10" t="s">
        <v>48</v>
      </c>
    </row>
    <row r="18" spans="1:15" s="7" customFormat="1" ht="22.5">
      <c r="A18" s="10"/>
      <c r="B18" s="10"/>
      <c r="C18" s="10"/>
      <c r="D18" s="10"/>
      <c r="E18" s="10"/>
      <c r="F18" s="10"/>
      <c r="G18" s="10"/>
      <c r="H18" s="10"/>
      <c r="I18" s="27">
        <v>0.1667</v>
      </c>
      <c r="J18" s="10" t="s">
        <v>15</v>
      </c>
      <c r="K18" s="28" t="s">
        <v>16</v>
      </c>
      <c r="L18" s="10"/>
      <c r="M18" s="10"/>
      <c r="N18" s="10"/>
      <c r="O18" s="10"/>
    </row>
    <row r="19" spans="1:15" s="8" customFormat="1" ht="12" thickBot="1">
      <c r="A19" s="58"/>
      <c r="B19" s="58"/>
      <c r="C19" s="18">
        <v>1</v>
      </c>
      <c r="D19" s="18">
        <v>2</v>
      </c>
      <c r="E19" s="18">
        <v>3</v>
      </c>
      <c r="F19" s="18">
        <v>4</v>
      </c>
      <c r="G19" s="18">
        <v>5</v>
      </c>
      <c r="H19" s="18">
        <v>6</v>
      </c>
      <c r="I19" s="18">
        <v>7</v>
      </c>
      <c r="J19" s="18">
        <v>8</v>
      </c>
      <c r="K19" s="18">
        <v>9</v>
      </c>
      <c r="L19" s="18">
        <v>10</v>
      </c>
      <c r="M19" s="18">
        <v>11</v>
      </c>
      <c r="N19" s="18">
        <v>12</v>
      </c>
      <c r="O19" s="18">
        <v>13</v>
      </c>
    </row>
    <row r="20" spans="1:15" ht="12.75">
      <c r="A20" s="102">
        <v>41643</v>
      </c>
      <c r="B20" s="105" t="s">
        <v>70</v>
      </c>
      <c r="C20" s="17" t="s">
        <v>63</v>
      </c>
      <c r="D20" s="36">
        <v>500</v>
      </c>
      <c r="E20" s="15">
        <v>0</v>
      </c>
      <c r="F20" s="36">
        <f>D20-E20</f>
        <v>500</v>
      </c>
      <c r="G20" s="32">
        <v>8</v>
      </c>
      <c r="H20" s="32">
        <f>G20*F20</f>
        <v>4000</v>
      </c>
      <c r="I20" s="32">
        <f>H20/6</f>
        <v>666.6666666666666</v>
      </c>
      <c r="J20" s="17"/>
      <c r="K20" s="17"/>
      <c r="L20" s="32">
        <f>SUM(I20:K20)</f>
        <v>666.6666666666666</v>
      </c>
      <c r="M20" s="32">
        <f>H20-L20</f>
        <v>3333.3333333333335</v>
      </c>
      <c r="N20" s="17"/>
      <c r="O20" s="17"/>
    </row>
    <row r="21" spans="1:15" ht="12.75">
      <c r="A21" s="103"/>
      <c r="B21" s="106"/>
      <c r="C21" s="56" t="s">
        <v>71</v>
      </c>
      <c r="D21" s="14"/>
      <c r="E21" s="14"/>
      <c r="F21" s="36">
        <f>D21-E21</f>
        <v>0</v>
      </c>
      <c r="G21" s="33"/>
      <c r="H21" s="32">
        <f>G21*F21</f>
        <v>0</v>
      </c>
      <c r="I21" s="32">
        <f>H21/6</f>
        <v>0</v>
      </c>
      <c r="J21" s="14"/>
      <c r="K21" s="14"/>
      <c r="L21" s="32">
        <f>SUM(I21:K21)</f>
        <v>0</v>
      </c>
      <c r="M21" s="32">
        <f>H21-L21</f>
        <v>0</v>
      </c>
      <c r="N21" s="14"/>
      <c r="O21" s="14"/>
    </row>
    <row r="22" spans="1:15" ht="12.75">
      <c r="A22" s="103"/>
      <c r="B22" s="106"/>
      <c r="C22" s="59" t="s">
        <v>31</v>
      </c>
      <c r="D22" s="59">
        <f>SUM(D20:D21)</f>
        <v>500</v>
      </c>
      <c r="E22" s="59">
        <f>SUM(E20:E21)</f>
        <v>0</v>
      </c>
      <c r="F22" s="59">
        <f>SUM(F20:F21)</f>
        <v>500</v>
      </c>
      <c r="G22" s="60"/>
      <c r="H22" s="60">
        <f aca="true" t="shared" si="0" ref="H22:M22">SUM(H20:H21)</f>
        <v>4000</v>
      </c>
      <c r="I22" s="60">
        <f t="shared" si="0"/>
        <v>666.6666666666666</v>
      </c>
      <c r="J22" s="59">
        <f t="shared" si="0"/>
        <v>0</v>
      </c>
      <c r="K22" s="59">
        <f t="shared" si="0"/>
        <v>0</v>
      </c>
      <c r="L22" s="60">
        <f t="shared" si="0"/>
        <v>666.6666666666666</v>
      </c>
      <c r="M22" s="60">
        <f t="shared" si="0"/>
        <v>3333.3333333333335</v>
      </c>
      <c r="N22" s="59">
        <v>13.043</v>
      </c>
      <c r="O22" s="60">
        <f>M22*N22%</f>
        <v>434.76666666666665</v>
      </c>
    </row>
    <row r="23" spans="1:15" ht="12.75">
      <c r="A23" s="107">
        <v>41671</v>
      </c>
      <c r="B23" s="109" t="s">
        <v>77</v>
      </c>
      <c r="C23" s="61" t="s">
        <v>63</v>
      </c>
      <c r="D23" s="62">
        <v>400</v>
      </c>
      <c r="E23" s="63">
        <v>0</v>
      </c>
      <c r="F23" s="62">
        <f>D23-E23</f>
        <v>400</v>
      </c>
      <c r="G23" s="64">
        <v>8</v>
      </c>
      <c r="H23" s="64">
        <f>G23*F23</f>
        <v>3200</v>
      </c>
      <c r="I23" s="64">
        <f>H23/6</f>
        <v>533.3333333333334</v>
      </c>
      <c r="J23" s="61"/>
      <c r="K23" s="61"/>
      <c r="L23" s="64">
        <f>SUM(I23:K23)</f>
        <v>533.3333333333334</v>
      </c>
      <c r="M23" s="64">
        <f>H23-L23</f>
        <v>2666.6666666666665</v>
      </c>
      <c r="N23" s="61"/>
      <c r="O23" s="61"/>
    </row>
    <row r="24" spans="1:15" ht="12.75">
      <c r="A24" s="108"/>
      <c r="B24" s="110"/>
      <c r="C24" s="65" t="s">
        <v>71</v>
      </c>
      <c r="D24" s="66"/>
      <c r="E24" s="66"/>
      <c r="F24" s="62">
        <f>D24-E24</f>
        <v>0</v>
      </c>
      <c r="G24" s="67"/>
      <c r="H24" s="64">
        <f>G24*F24</f>
        <v>0</v>
      </c>
      <c r="I24" s="64">
        <f>H24/6</f>
        <v>0</v>
      </c>
      <c r="J24" s="66"/>
      <c r="K24" s="66"/>
      <c r="L24" s="64">
        <f>SUM(I24:K24)</f>
        <v>0</v>
      </c>
      <c r="M24" s="64">
        <f>H24-L24</f>
        <v>0</v>
      </c>
      <c r="N24" s="66"/>
      <c r="O24" s="66"/>
    </row>
    <row r="25" spans="1:15" ht="12.75">
      <c r="A25" s="108"/>
      <c r="B25" s="110"/>
      <c r="C25" s="68" t="s">
        <v>31</v>
      </c>
      <c r="D25" s="68">
        <f>SUM(D23:D24)</f>
        <v>400</v>
      </c>
      <c r="E25" s="68">
        <f>SUM(E23:E24)</f>
        <v>0</v>
      </c>
      <c r="F25" s="68">
        <f>SUM(F23:F24)</f>
        <v>400</v>
      </c>
      <c r="G25" s="69"/>
      <c r="H25" s="69">
        <f aca="true" t="shared" si="1" ref="H25:M25">SUM(H23:H24)</f>
        <v>3200</v>
      </c>
      <c r="I25" s="69">
        <f t="shared" si="1"/>
        <v>533.3333333333334</v>
      </c>
      <c r="J25" s="68">
        <f t="shared" si="1"/>
        <v>0</v>
      </c>
      <c r="K25" s="68">
        <f t="shared" si="1"/>
        <v>0</v>
      </c>
      <c r="L25" s="69">
        <f t="shared" si="1"/>
        <v>533.3333333333334</v>
      </c>
      <c r="M25" s="69">
        <f t="shared" si="1"/>
        <v>2666.6666666666665</v>
      </c>
      <c r="N25" s="68">
        <v>13.043</v>
      </c>
      <c r="O25" s="69">
        <f>M25*N25%</f>
        <v>347.8133333333333</v>
      </c>
    </row>
    <row r="26" spans="1:15" ht="12.75">
      <c r="A26" s="102">
        <v>41727</v>
      </c>
      <c r="B26" s="105" t="s">
        <v>78</v>
      </c>
      <c r="C26" s="17" t="s">
        <v>63</v>
      </c>
      <c r="D26" s="36">
        <v>605</v>
      </c>
      <c r="E26" s="15">
        <v>0</v>
      </c>
      <c r="F26" s="36">
        <f>D26-E26</f>
        <v>605</v>
      </c>
      <c r="G26" s="32">
        <v>8</v>
      </c>
      <c r="H26" s="32">
        <f>G26*F26</f>
        <v>4840</v>
      </c>
      <c r="I26" s="32">
        <f>H26/6</f>
        <v>806.6666666666666</v>
      </c>
      <c r="J26" s="17"/>
      <c r="K26" s="17"/>
      <c r="L26" s="32">
        <f>SUM(I26:K26)</f>
        <v>806.6666666666666</v>
      </c>
      <c r="M26" s="32">
        <f>H26-L26</f>
        <v>4033.3333333333335</v>
      </c>
      <c r="N26" s="17"/>
      <c r="O26" s="17"/>
    </row>
    <row r="27" spans="1:15" ht="12.75">
      <c r="A27" s="103"/>
      <c r="B27" s="106"/>
      <c r="C27" s="56" t="s">
        <v>71</v>
      </c>
      <c r="D27" s="14"/>
      <c r="E27" s="14"/>
      <c r="F27" s="36">
        <f>D27-E27</f>
        <v>0</v>
      </c>
      <c r="G27" s="33"/>
      <c r="H27" s="32">
        <f>G27*F27</f>
        <v>0</v>
      </c>
      <c r="I27" s="32">
        <f>H27/6</f>
        <v>0</v>
      </c>
      <c r="J27" s="14"/>
      <c r="K27" s="14"/>
      <c r="L27" s="32">
        <f>SUM(I27:K27)</f>
        <v>0</v>
      </c>
      <c r="M27" s="32">
        <f>H27-L27</f>
        <v>0</v>
      </c>
      <c r="N27" s="14"/>
      <c r="O27" s="14"/>
    </row>
    <row r="28" spans="1:15" ht="12.75">
      <c r="A28" s="103"/>
      <c r="B28" s="106"/>
      <c r="C28" s="59" t="s">
        <v>31</v>
      </c>
      <c r="D28" s="59">
        <f>SUM(D26:D27)</f>
        <v>605</v>
      </c>
      <c r="E28" s="59">
        <f>SUM(E26:E27)</f>
        <v>0</v>
      </c>
      <c r="F28" s="59">
        <f>SUM(F26:F27)</f>
        <v>605</v>
      </c>
      <c r="G28" s="60"/>
      <c r="H28" s="60">
        <f aca="true" t="shared" si="2" ref="H28:M28">SUM(H26:H27)</f>
        <v>4840</v>
      </c>
      <c r="I28" s="60">
        <f t="shared" si="2"/>
        <v>806.6666666666666</v>
      </c>
      <c r="J28" s="59">
        <f t="shared" si="2"/>
        <v>0</v>
      </c>
      <c r="K28" s="59">
        <f t="shared" si="2"/>
        <v>0</v>
      </c>
      <c r="L28" s="60">
        <f t="shared" si="2"/>
        <v>806.6666666666666</v>
      </c>
      <c r="M28" s="60">
        <f t="shared" si="2"/>
        <v>4033.3333333333335</v>
      </c>
      <c r="N28" s="59">
        <v>13.043</v>
      </c>
      <c r="O28" s="60">
        <f>M28*N28%</f>
        <v>526.0676666666667</v>
      </c>
    </row>
    <row r="29" spans="1:15" ht="12.75">
      <c r="A29" s="107">
        <v>41839</v>
      </c>
      <c r="B29" s="109" t="s">
        <v>79</v>
      </c>
      <c r="C29" s="61" t="s">
        <v>63</v>
      </c>
      <c r="D29" s="62"/>
      <c r="E29" s="63">
        <v>0</v>
      </c>
      <c r="F29" s="62">
        <f>D29-E29</f>
        <v>0</v>
      </c>
      <c r="G29" s="64"/>
      <c r="H29" s="64">
        <f>G29*F29</f>
        <v>0</v>
      </c>
      <c r="I29" s="64">
        <f>H29/6</f>
        <v>0</v>
      </c>
      <c r="J29" s="61"/>
      <c r="K29" s="61"/>
      <c r="L29" s="64">
        <f>SUM(I29:K29)</f>
        <v>0</v>
      </c>
      <c r="M29" s="64">
        <f>H29-L29</f>
        <v>0</v>
      </c>
      <c r="N29" s="61"/>
      <c r="O29" s="61"/>
    </row>
    <row r="30" spans="1:15" ht="12.75">
      <c r="A30" s="108"/>
      <c r="B30" s="110"/>
      <c r="C30" s="65" t="s">
        <v>71</v>
      </c>
      <c r="D30" s="66">
        <v>500</v>
      </c>
      <c r="E30" s="66">
        <v>26</v>
      </c>
      <c r="F30" s="62">
        <f>D30-E30</f>
        <v>474</v>
      </c>
      <c r="G30" s="67">
        <v>5</v>
      </c>
      <c r="H30" s="64">
        <f>G30*F30</f>
        <v>2370</v>
      </c>
      <c r="I30" s="64">
        <f>H30/6</f>
        <v>395</v>
      </c>
      <c r="J30" s="66"/>
      <c r="K30" s="66"/>
      <c r="L30" s="64">
        <f>SUM(I30:K30)</f>
        <v>395</v>
      </c>
      <c r="M30" s="64">
        <f>H30-L30</f>
        <v>1975</v>
      </c>
      <c r="N30" s="66"/>
      <c r="O30" s="66"/>
    </row>
    <row r="31" spans="1:15" ht="12.75">
      <c r="A31" s="108"/>
      <c r="B31" s="110"/>
      <c r="C31" s="68" t="s">
        <v>31</v>
      </c>
      <c r="D31" s="68">
        <f>SUM(D29:D30)</f>
        <v>500</v>
      </c>
      <c r="E31" s="68">
        <f>SUM(E29:E30)</f>
        <v>26</v>
      </c>
      <c r="F31" s="68">
        <f>SUM(F29:F30)</f>
        <v>474</v>
      </c>
      <c r="G31" s="69"/>
      <c r="H31" s="69">
        <f aca="true" t="shared" si="3" ref="H31:M31">SUM(H29:H30)</f>
        <v>2370</v>
      </c>
      <c r="I31" s="69">
        <f t="shared" si="3"/>
        <v>395</v>
      </c>
      <c r="J31" s="68">
        <f t="shared" si="3"/>
        <v>0</v>
      </c>
      <c r="K31" s="68">
        <f t="shared" si="3"/>
        <v>0</v>
      </c>
      <c r="L31" s="69">
        <f t="shared" si="3"/>
        <v>395</v>
      </c>
      <c r="M31" s="69">
        <f t="shared" si="3"/>
        <v>1975</v>
      </c>
      <c r="N31" s="68">
        <v>13.043</v>
      </c>
      <c r="O31" s="69">
        <f>M31*N31%</f>
        <v>257.59925</v>
      </c>
    </row>
    <row r="32" spans="1:15" ht="12.75">
      <c r="A32" s="102">
        <v>41874</v>
      </c>
      <c r="B32" s="105" t="s">
        <v>80</v>
      </c>
      <c r="C32" s="17" t="s">
        <v>63</v>
      </c>
      <c r="D32" s="36"/>
      <c r="E32" s="15">
        <v>0</v>
      </c>
      <c r="F32" s="36">
        <f>D32-E32</f>
        <v>0</v>
      </c>
      <c r="G32" s="32"/>
      <c r="H32" s="32">
        <f>G32*F32</f>
        <v>0</v>
      </c>
      <c r="I32" s="32">
        <f>H32/6</f>
        <v>0</v>
      </c>
      <c r="J32" s="17"/>
      <c r="K32" s="17"/>
      <c r="L32" s="32">
        <f>SUM(I32:K32)</f>
        <v>0</v>
      </c>
      <c r="M32" s="32">
        <f>H32-L32</f>
        <v>0</v>
      </c>
      <c r="N32" s="17"/>
      <c r="O32" s="17"/>
    </row>
    <row r="33" spans="1:15" ht="12.75">
      <c r="A33" s="103"/>
      <c r="B33" s="106"/>
      <c r="C33" s="56" t="s">
        <v>71</v>
      </c>
      <c r="D33" s="14">
        <v>500</v>
      </c>
      <c r="E33" s="14">
        <v>60</v>
      </c>
      <c r="F33" s="36">
        <f>D33-E33</f>
        <v>440</v>
      </c>
      <c r="G33" s="33">
        <v>5</v>
      </c>
      <c r="H33" s="32">
        <f>G33*F33</f>
        <v>2200</v>
      </c>
      <c r="I33" s="32">
        <f>H33/6</f>
        <v>366.6666666666667</v>
      </c>
      <c r="J33" s="14"/>
      <c r="K33" s="14"/>
      <c r="L33" s="32">
        <f>SUM(I33:K33)</f>
        <v>366.6666666666667</v>
      </c>
      <c r="M33" s="32">
        <f>H33-L33</f>
        <v>1833.3333333333333</v>
      </c>
      <c r="N33" s="14"/>
      <c r="O33" s="14"/>
    </row>
    <row r="34" spans="1:15" ht="12.75">
      <c r="A34" s="103"/>
      <c r="B34" s="106"/>
      <c r="C34" s="59" t="s">
        <v>31</v>
      </c>
      <c r="D34" s="59">
        <f>SUM(D32:D33)</f>
        <v>500</v>
      </c>
      <c r="E34" s="59">
        <f>SUM(E32:E33)</f>
        <v>60</v>
      </c>
      <c r="F34" s="59">
        <f>SUM(F32:F33)</f>
        <v>440</v>
      </c>
      <c r="G34" s="60"/>
      <c r="H34" s="60">
        <f aca="true" t="shared" si="4" ref="H34:M34">SUM(H32:H33)</f>
        <v>2200</v>
      </c>
      <c r="I34" s="60">
        <f t="shared" si="4"/>
        <v>366.6666666666667</v>
      </c>
      <c r="J34" s="59">
        <f t="shared" si="4"/>
        <v>0</v>
      </c>
      <c r="K34" s="59">
        <f t="shared" si="4"/>
        <v>0</v>
      </c>
      <c r="L34" s="60">
        <f t="shared" si="4"/>
        <v>366.6666666666667</v>
      </c>
      <c r="M34" s="60">
        <f t="shared" si="4"/>
        <v>1833.3333333333333</v>
      </c>
      <c r="N34" s="59">
        <v>13.043</v>
      </c>
      <c r="O34" s="60">
        <f>M34*N34%</f>
        <v>239.12166666666664</v>
      </c>
    </row>
    <row r="35" spans="1:15" ht="12.75">
      <c r="A35" s="107">
        <v>41965</v>
      </c>
      <c r="B35" s="109" t="s">
        <v>81</v>
      </c>
      <c r="C35" s="61" t="s">
        <v>63</v>
      </c>
      <c r="D35" s="62"/>
      <c r="E35" s="63">
        <v>0</v>
      </c>
      <c r="F35" s="62">
        <f>D35-E35</f>
        <v>0</v>
      </c>
      <c r="G35" s="64"/>
      <c r="H35" s="64">
        <f>G35*F35</f>
        <v>0</v>
      </c>
      <c r="I35" s="64">
        <f>H35/6</f>
        <v>0</v>
      </c>
      <c r="J35" s="61"/>
      <c r="K35" s="61"/>
      <c r="L35" s="64">
        <f>SUM(I35:K35)</f>
        <v>0</v>
      </c>
      <c r="M35" s="64">
        <f>H35-L35</f>
        <v>0</v>
      </c>
      <c r="N35" s="61"/>
      <c r="O35" s="61"/>
    </row>
    <row r="36" spans="1:15" ht="12.75">
      <c r="A36" s="108"/>
      <c r="B36" s="110"/>
      <c r="C36" s="65" t="s">
        <v>71</v>
      </c>
      <c r="D36" s="66">
        <v>800</v>
      </c>
      <c r="E36" s="66">
        <v>264</v>
      </c>
      <c r="F36" s="62">
        <f>D36-E36</f>
        <v>536</v>
      </c>
      <c r="G36" s="67">
        <v>8</v>
      </c>
      <c r="H36" s="64">
        <f>G36*F36</f>
        <v>4288</v>
      </c>
      <c r="I36" s="64">
        <f>H36/6</f>
        <v>714.6666666666666</v>
      </c>
      <c r="J36" s="66"/>
      <c r="K36" s="66"/>
      <c r="L36" s="64">
        <f>SUM(I36:K36)</f>
        <v>714.6666666666666</v>
      </c>
      <c r="M36" s="64">
        <f>H36-L36</f>
        <v>3573.3333333333335</v>
      </c>
      <c r="N36" s="66"/>
      <c r="O36" s="66"/>
    </row>
    <row r="37" spans="1:15" ht="12.75">
      <c r="A37" s="108"/>
      <c r="B37" s="110"/>
      <c r="C37" s="68" t="s">
        <v>31</v>
      </c>
      <c r="D37" s="68">
        <f>SUM(D35:D36)</f>
        <v>800</v>
      </c>
      <c r="E37" s="68">
        <f>SUM(E35:E36)</f>
        <v>264</v>
      </c>
      <c r="F37" s="68">
        <f>SUM(F35:F36)</f>
        <v>536</v>
      </c>
      <c r="G37" s="69"/>
      <c r="H37" s="69">
        <f aca="true" t="shared" si="5" ref="H37:M37">SUM(H35:H36)</f>
        <v>4288</v>
      </c>
      <c r="I37" s="69">
        <f t="shared" si="5"/>
        <v>714.6666666666666</v>
      </c>
      <c r="J37" s="68">
        <f t="shared" si="5"/>
        <v>0</v>
      </c>
      <c r="K37" s="68">
        <f t="shared" si="5"/>
        <v>0</v>
      </c>
      <c r="L37" s="69">
        <f t="shared" si="5"/>
        <v>714.6666666666666</v>
      </c>
      <c r="M37" s="69">
        <f t="shared" si="5"/>
        <v>3573.3333333333335</v>
      </c>
      <c r="N37" s="68">
        <v>13.043</v>
      </c>
      <c r="O37" s="69">
        <f>M37*N37%</f>
        <v>466.06986666666666</v>
      </c>
    </row>
    <row r="38" spans="1:15" ht="12.75">
      <c r="A38" s="71"/>
      <c r="B38" s="72"/>
      <c r="C38" s="111" t="s">
        <v>82</v>
      </c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3"/>
      <c r="O38" s="75">
        <f>O22+O25+O28+O31+O34+O37</f>
        <v>2271.43845</v>
      </c>
    </row>
    <row r="39" spans="1:15" ht="57" customHeight="1">
      <c r="A39" s="71"/>
      <c r="B39" s="72"/>
      <c r="C39" s="114" t="s">
        <v>83</v>
      </c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</row>
    <row r="40" spans="1:15" ht="12.75">
      <c r="A40" s="71"/>
      <c r="B40" s="72"/>
      <c r="C40" s="73"/>
      <c r="D40" s="73"/>
      <c r="E40" s="73"/>
      <c r="F40" s="73"/>
      <c r="G40" s="74"/>
      <c r="H40" s="74"/>
      <c r="I40" s="74"/>
      <c r="J40" s="73"/>
      <c r="K40" s="73"/>
      <c r="L40" s="74"/>
      <c r="M40" s="74"/>
      <c r="N40" s="73"/>
      <c r="O40" s="74"/>
    </row>
    <row r="41" ht="12.75">
      <c r="C41" s="6" t="s">
        <v>21</v>
      </c>
    </row>
    <row r="42" spans="3:15" ht="12.75">
      <c r="C42" s="6"/>
      <c r="M42" s="3" t="s">
        <v>37</v>
      </c>
      <c r="N42" s="3" t="s">
        <v>38</v>
      </c>
      <c r="O42" s="5">
        <v>0.09091</v>
      </c>
    </row>
    <row r="43" spans="8:15" ht="18">
      <c r="H43" s="13" t="s">
        <v>49</v>
      </c>
      <c r="N43" s="3" t="s">
        <v>39</v>
      </c>
      <c r="O43" s="5">
        <v>0.13043</v>
      </c>
    </row>
    <row r="44" spans="3:15" ht="12.75">
      <c r="C44" s="9" t="s">
        <v>22</v>
      </c>
      <c r="H44" s="14"/>
      <c r="N44" s="3" t="s">
        <v>40</v>
      </c>
      <c r="O44" s="5">
        <v>0.16668</v>
      </c>
    </row>
    <row r="45" spans="3:15" ht="12.75">
      <c r="C45" s="9" t="s">
        <v>23</v>
      </c>
      <c r="H45" s="14"/>
      <c r="N45" s="3" t="s">
        <v>41</v>
      </c>
      <c r="O45" s="5">
        <v>0.2</v>
      </c>
    </row>
    <row r="46" spans="3:15" ht="12.75">
      <c r="C46" s="9" t="s">
        <v>24</v>
      </c>
      <c r="H46" s="14"/>
      <c r="N46" s="3" t="s">
        <v>42</v>
      </c>
      <c r="O46" s="5">
        <v>0.23077</v>
      </c>
    </row>
    <row r="47" spans="3:15" ht="12.75">
      <c r="C47" s="9" t="s">
        <v>25</v>
      </c>
      <c r="H47" s="14"/>
      <c r="O47" s="4"/>
    </row>
    <row r="48" spans="3:8" ht="12.75">
      <c r="C48" s="9" t="s">
        <v>26</v>
      </c>
      <c r="H48" s="14"/>
    </row>
    <row r="49" spans="3:8" ht="12.75">
      <c r="C49" s="9" t="s">
        <v>50</v>
      </c>
      <c r="H49" s="14"/>
    </row>
    <row r="50" spans="3:8" ht="12.75">
      <c r="C50" s="9" t="s">
        <v>27</v>
      </c>
      <c r="H50" s="14"/>
    </row>
    <row r="51" spans="3:13" ht="36" customHeight="1">
      <c r="C51" s="79" t="s">
        <v>28</v>
      </c>
      <c r="D51" s="79"/>
      <c r="E51" s="79"/>
      <c r="F51" s="79"/>
      <c r="G51" s="80"/>
      <c r="H51" s="14"/>
      <c r="K51" s="13" t="s">
        <v>56</v>
      </c>
      <c r="M51" s="48" t="s">
        <v>52</v>
      </c>
    </row>
    <row r="52" spans="3:13" ht="12.75">
      <c r="C52" s="6"/>
      <c r="H52" s="14"/>
      <c r="K52" s="33"/>
      <c r="M52" s="49"/>
    </row>
    <row r="53" spans="7:13" ht="12.75">
      <c r="G53" s="1" t="s">
        <v>29</v>
      </c>
      <c r="H53" s="34">
        <f>SUM(H44:H52)</f>
        <v>0</v>
      </c>
      <c r="J53" s="1" t="s">
        <v>32</v>
      </c>
      <c r="K53" s="14"/>
      <c r="M53" s="49"/>
    </row>
    <row r="54" spans="7:13" ht="12.75">
      <c r="G54" s="1" t="s">
        <v>30</v>
      </c>
      <c r="H54" s="33">
        <f>O38</f>
        <v>2271.43845</v>
      </c>
      <c r="J54" s="1" t="s">
        <v>33</v>
      </c>
      <c r="K54" s="33">
        <f>K22</f>
        <v>0</v>
      </c>
      <c r="M54" s="49"/>
    </row>
    <row r="55" spans="7:13" ht="12.75">
      <c r="G55" s="1" t="s">
        <v>31</v>
      </c>
      <c r="H55" s="33">
        <f>SUM(H53:H54)</f>
        <v>2271.43845</v>
      </c>
      <c r="J55" s="1" t="s">
        <v>31</v>
      </c>
      <c r="K55" s="32">
        <f>SUM(K52:K54)</f>
        <v>0</v>
      </c>
      <c r="M55" s="47">
        <f>H55+K55</f>
        <v>2271.43845</v>
      </c>
    </row>
    <row r="56" ht="12.75">
      <c r="K56" s="9"/>
    </row>
    <row r="57" spans="11:13" ht="12.75">
      <c r="K57" s="9"/>
      <c r="M57" s="51"/>
    </row>
    <row r="58" spans="3:13" ht="12.75">
      <c r="C58" s="2"/>
      <c r="D58" s="2"/>
      <c r="E58" s="2"/>
      <c r="F58" s="2"/>
      <c r="H58" s="2"/>
      <c r="I58" s="2"/>
      <c r="K58" s="2"/>
      <c r="L58" s="2"/>
      <c r="M58" s="2"/>
    </row>
    <row r="59" spans="3:14" ht="12.75">
      <c r="C59" s="81" t="s">
        <v>34</v>
      </c>
      <c r="D59" s="81"/>
      <c r="E59" s="81"/>
      <c r="F59" s="81"/>
      <c r="H59" s="81" t="s">
        <v>35</v>
      </c>
      <c r="I59" s="81"/>
      <c r="J59" s="89" t="s">
        <v>36</v>
      </c>
      <c r="K59" s="89"/>
      <c r="L59" s="89"/>
      <c r="M59" s="89"/>
      <c r="N59" s="89"/>
    </row>
  </sheetData>
  <sheetProtection/>
  <mergeCells count="28">
    <mergeCell ref="C38:N38"/>
    <mergeCell ref="C39:O39"/>
    <mergeCell ref="C51:G51"/>
    <mergeCell ref="C59:F59"/>
    <mergeCell ref="H59:I59"/>
    <mergeCell ref="J59:N59"/>
    <mergeCell ref="A29:A31"/>
    <mergeCell ref="B29:B31"/>
    <mergeCell ref="A32:A34"/>
    <mergeCell ref="B32:B34"/>
    <mergeCell ref="A35:A37"/>
    <mergeCell ref="B35:B37"/>
    <mergeCell ref="A23:A25"/>
    <mergeCell ref="B23:B25"/>
    <mergeCell ref="A26:A28"/>
    <mergeCell ref="B26:B28"/>
    <mergeCell ref="D16:E16"/>
    <mergeCell ref="I16:K16"/>
    <mergeCell ref="M16:O16"/>
    <mergeCell ref="I17:J17"/>
    <mergeCell ref="A20:A22"/>
    <mergeCell ref="B20:B22"/>
    <mergeCell ref="C8:O8"/>
    <mergeCell ref="A10:B10"/>
    <mergeCell ref="A11:B11"/>
    <mergeCell ref="C11:E11"/>
    <mergeCell ref="F12:H12"/>
    <mergeCell ref="L12:N12"/>
  </mergeCells>
  <hyperlinks>
    <hyperlink ref="B4" r:id="rId1" display="http://www.gaflenz.at"/>
  </hyperlinks>
  <printOptions horizontalCentered="1" verticalCentered="1"/>
  <pageMargins left="0.2362204724409449" right="0.31496062992125984" top="0.3937007874015748" bottom="0.4330708661417323" header="0.2755905511811024" footer="0.5118110236220472"/>
  <pageSetup fitToHeight="1" fitToWidth="1" horizontalDpi="600" verticalDpi="600" orientation="landscape" paperSize="9" scale="6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Marktgemeindeamt Ternberg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Gaflenz</dc:creator>
  <cp:keywords/>
  <dc:description/>
  <cp:lastModifiedBy>Weissensteiner Sonja (Gemeinde Gaflenz)</cp:lastModifiedBy>
  <cp:lastPrinted>2022-09-22T14:57:26Z</cp:lastPrinted>
  <dcterms:created xsi:type="dcterms:W3CDTF">2003-08-28T15:47:19Z</dcterms:created>
  <dcterms:modified xsi:type="dcterms:W3CDTF">2022-09-22T14:58:07Z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2118352744</vt:i4>
  </property>
  <property fmtid="{D5CDD505-2E9C-101B-9397-08002B2CF9AE}" pid="3" name="_NewReviewCycle">
    <vt:lpwstr/>
  </property>
  <property fmtid="{D5CDD505-2E9C-101B-9397-08002B2CF9AE}" pid="4" name="_EmailSubject">
    <vt:lpwstr>Vordruck Lustbarkeitsabgabe</vt:lpwstr>
  </property>
  <property fmtid="{D5CDD505-2E9C-101B-9397-08002B2CF9AE}" pid="5" name="_AuthorEmail">
    <vt:lpwstr>schoendorfer@gde-ternberg.at</vt:lpwstr>
  </property>
  <property fmtid="{D5CDD505-2E9C-101B-9397-08002B2CF9AE}" pid="6" name="_AuthorEmailDisplayName">
    <vt:lpwstr>Schöndorfer Valerie</vt:lpwstr>
  </property>
  <property fmtid="{D5CDD505-2E9C-101B-9397-08002B2CF9AE}" pid="7" name="_ReviewingToolsShownOnce">
    <vt:lpwstr/>
  </property>
</Properties>
</file>